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langsfarms.sharepoint.com/sites/CNDOHT/Shared Documents/CND OHT - Documents/IPCT Project/2027-2028 Application/Application/"/>
    </mc:Choice>
  </mc:AlternateContent>
  <xr:revisionPtr revIDLastSave="0" documentId="8_{8D1E2DAC-780C-442C-AC83-5AC04547AD09}" xr6:coauthVersionLast="47" xr6:coauthVersionMax="47" xr10:uidLastSave="{00000000-0000-0000-0000-000000000000}"/>
  <bookViews>
    <workbookView xWindow="28680" yWindow="-120" windowWidth="29040" windowHeight="15720" tabRatio="958" firstSheet="2" activeTab="2" xr2:uid="{00000000-000D-0000-FFFF-FFFF00000000}"/>
  </bookViews>
  <sheets>
    <sheet name="ReadMe" sheetId="13" r:id="rId1"/>
    <sheet name="Lead Organization Budget" sheetId="1" r:id="rId2"/>
    <sheet name="Partner IPCT 1 Budget" sheetId="2" r:id="rId3"/>
    <sheet name="Partner IPCT 2 Budget" sheetId="3" r:id="rId4"/>
    <sheet name="Partner IPCT 3 Budget" sheetId="4" r:id="rId5"/>
    <sheet name="Partner IPCT 4 Budget" sheetId="5" r:id="rId6"/>
    <sheet name="Partner IPCT 5 Budget" sheetId="11" r:id="rId7"/>
    <sheet name="Partner IPCT 6 Budget" sheetId="12" r:id="rId8"/>
    <sheet name="One-time Startup Cost" sheetId="10" r:id="rId9"/>
    <sheet name="TOTAL (incl. partner sheets)" sheetId="6" r:id="rId10"/>
    <sheet name="Roles" sheetId="7" state="hidden" r:id="rId11"/>
    <sheet name="Target Calc" sheetId="8" state="hidden" r:id="rId12"/>
  </sheets>
  <definedNames>
    <definedName name="_xlnm._FilterDatabase" localSheetId="10" hidden="1">Roles!$A$1:$A$53</definedName>
    <definedName name="Chronic">#REF!</definedName>
    <definedName name="CompCare">#REF!</definedName>
    <definedName name="Disease">#REF!</definedName>
    <definedName name="Early">#REF!</definedName>
    <definedName name="Education">#REF!</definedName>
    <definedName name="FTE">#REF!</definedName>
    <definedName name="HPDP">#REF!</definedName>
    <definedName name="Month">#REF!</definedName>
    <definedName name="Months">#REF!</definedName>
    <definedName name="Other">#REF!</definedName>
    <definedName name="Other1">#REF!</definedName>
    <definedName name="Quarters">#REF!</definedName>
    <definedName name="SN">#REF!</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 l="1"/>
  <c r="C12" i="2"/>
  <c r="C11" i="2"/>
  <c r="C6" i="3"/>
  <c r="I45" i="12"/>
  <c r="C49" i="12" s="1"/>
  <c r="H45" i="12"/>
  <c r="I44" i="12"/>
  <c r="H44" i="12"/>
  <c r="G44" i="12"/>
  <c r="G43" i="12"/>
  <c r="G42" i="12"/>
  <c r="G49" i="12" s="1"/>
  <c r="G39" i="12"/>
  <c r="G38" i="12"/>
  <c r="G45" i="12" s="1"/>
  <c r="F35" i="12"/>
  <c r="C48" i="12" s="1"/>
  <c r="E32" i="12"/>
  <c r="G32" i="12" s="1"/>
  <c r="C32" i="12"/>
  <c r="E31" i="12"/>
  <c r="G31" i="12" s="1"/>
  <c r="C31" i="12"/>
  <c r="E30" i="12"/>
  <c r="G30" i="12" s="1"/>
  <c r="C30" i="12"/>
  <c r="E29" i="12"/>
  <c r="G29" i="12" s="1"/>
  <c r="C29" i="12"/>
  <c r="E28" i="12"/>
  <c r="G28" i="12" s="1"/>
  <c r="C28" i="12"/>
  <c r="E27" i="12"/>
  <c r="G27" i="12" s="1"/>
  <c r="C27" i="12"/>
  <c r="E26" i="12"/>
  <c r="G26" i="12" s="1"/>
  <c r="C26" i="12"/>
  <c r="E25" i="12"/>
  <c r="G25" i="12" s="1"/>
  <c r="C25" i="12"/>
  <c r="E24" i="12"/>
  <c r="G24" i="12" s="1"/>
  <c r="C24" i="12"/>
  <c r="E23" i="12"/>
  <c r="G23" i="12" s="1"/>
  <c r="C23" i="12"/>
  <c r="E22" i="12"/>
  <c r="G22" i="12" s="1"/>
  <c r="C22" i="12"/>
  <c r="E21" i="12"/>
  <c r="G21" i="12" s="1"/>
  <c r="C21" i="12"/>
  <c r="E20" i="12"/>
  <c r="G20" i="12" s="1"/>
  <c r="C20" i="12"/>
  <c r="E19" i="12"/>
  <c r="G19" i="12" s="1"/>
  <c r="C19" i="12"/>
  <c r="E18" i="12"/>
  <c r="G18" i="12" s="1"/>
  <c r="C18" i="12"/>
  <c r="E17" i="12"/>
  <c r="G17" i="12" s="1"/>
  <c r="C17" i="12"/>
  <c r="E16" i="12"/>
  <c r="G16" i="12" s="1"/>
  <c r="C16" i="12"/>
  <c r="E15" i="12"/>
  <c r="G15" i="12" s="1"/>
  <c r="C15" i="12"/>
  <c r="E14" i="12"/>
  <c r="G14" i="12" s="1"/>
  <c r="C14" i="12"/>
  <c r="E13" i="12"/>
  <c r="G13" i="12" s="1"/>
  <c r="C13" i="12"/>
  <c r="E12" i="12"/>
  <c r="G12" i="12" s="1"/>
  <c r="C12" i="12"/>
  <c r="E11" i="12"/>
  <c r="G11" i="12" s="1"/>
  <c r="C11" i="12"/>
  <c r="E10" i="12"/>
  <c r="G10" i="12" s="1"/>
  <c r="C10" i="12"/>
  <c r="C6" i="12"/>
  <c r="I45" i="11"/>
  <c r="C49" i="11" s="1"/>
  <c r="H45" i="11"/>
  <c r="I44" i="11"/>
  <c r="H44" i="11"/>
  <c r="G44" i="11"/>
  <c r="G43" i="11"/>
  <c r="G42" i="11"/>
  <c r="G49" i="11" s="1"/>
  <c r="G39" i="11"/>
  <c r="G38" i="11"/>
  <c r="G45" i="11" s="1"/>
  <c r="F35" i="11"/>
  <c r="C48" i="11" s="1"/>
  <c r="E32" i="11"/>
  <c r="G32" i="11" s="1"/>
  <c r="C32" i="11"/>
  <c r="E31" i="11"/>
  <c r="G31" i="11" s="1"/>
  <c r="C31" i="11"/>
  <c r="E30" i="11"/>
  <c r="G30" i="11" s="1"/>
  <c r="C30" i="11"/>
  <c r="E29" i="11"/>
  <c r="G29" i="11" s="1"/>
  <c r="C29" i="11"/>
  <c r="E28" i="11"/>
  <c r="G28" i="11" s="1"/>
  <c r="C28" i="11"/>
  <c r="E27" i="11"/>
  <c r="G27" i="11" s="1"/>
  <c r="C27" i="11"/>
  <c r="E26" i="11"/>
  <c r="G26" i="11" s="1"/>
  <c r="C26" i="11"/>
  <c r="E25" i="11"/>
  <c r="G25" i="11" s="1"/>
  <c r="C25" i="11"/>
  <c r="E24" i="11"/>
  <c r="G24" i="11" s="1"/>
  <c r="C24" i="11"/>
  <c r="E23" i="11"/>
  <c r="G23" i="11" s="1"/>
  <c r="C23" i="11"/>
  <c r="E22" i="11"/>
  <c r="G22" i="11" s="1"/>
  <c r="C22" i="11"/>
  <c r="E21" i="11"/>
  <c r="G21" i="11" s="1"/>
  <c r="C21" i="11"/>
  <c r="E20" i="11"/>
  <c r="G20" i="11" s="1"/>
  <c r="C20" i="11"/>
  <c r="E19" i="11"/>
  <c r="G19" i="11" s="1"/>
  <c r="C19" i="11"/>
  <c r="E18" i="11"/>
  <c r="G18" i="11" s="1"/>
  <c r="C18" i="11"/>
  <c r="E17" i="11"/>
  <c r="G17" i="11" s="1"/>
  <c r="C17" i="11"/>
  <c r="E16" i="11"/>
  <c r="G16" i="11" s="1"/>
  <c r="C16" i="11"/>
  <c r="E15" i="11"/>
  <c r="G15" i="11" s="1"/>
  <c r="C15" i="11"/>
  <c r="E14" i="11"/>
  <c r="G14" i="11" s="1"/>
  <c r="C14" i="11"/>
  <c r="E13" i="11"/>
  <c r="G13" i="11" s="1"/>
  <c r="C13" i="11"/>
  <c r="E12" i="11"/>
  <c r="G12" i="11" s="1"/>
  <c r="C12" i="11"/>
  <c r="E11" i="11"/>
  <c r="G11" i="11" s="1"/>
  <c r="C11" i="11"/>
  <c r="E10" i="11"/>
  <c r="G10" i="11" s="1"/>
  <c r="C10" i="11"/>
  <c r="C6" i="11"/>
  <c r="C6" i="5"/>
  <c r="C6" i="4"/>
  <c r="C6" i="2"/>
  <c r="I45" i="5"/>
  <c r="C49" i="5" s="1"/>
  <c r="H45" i="5"/>
  <c r="I44" i="5"/>
  <c r="H44" i="5"/>
  <c r="G44" i="5"/>
  <c r="G43" i="5"/>
  <c r="G42" i="5"/>
  <c r="G49" i="5" s="1"/>
  <c r="G39" i="5"/>
  <c r="G38" i="5"/>
  <c r="G45" i="5" s="1"/>
  <c r="F35" i="5"/>
  <c r="C48" i="5" s="1"/>
  <c r="E32" i="5"/>
  <c r="G32" i="5" s="1"/>
  <c r="C32" i="5"/>
  <c r="E31" i="5"/>
  <c r="G31" i="5" s="1"/>
  <c r="C31" i="5"/>
  <c r="E30" i="5"/>
  <c r="G30" i="5" s="1"/>
  <c r="C30" i="5"/>
  <c r="E29" i="5"/>
  <c r="G29" i="5" s="1"/>
  <c r="C29" i="5"/>
  <c r="E28" i="5"/>
  <c r="G28" i="5" s="1"/>
  <c r="C28" i="5"/>
  <c r="E27" i="5"/>
  <c r="G27" i="5" s="1"/>
  <c r="C27" i="5"/>
  <c r="E26" i="5"/>
  <c r="G26" i="5" s="1"/>
  <c r="C26" i="5"/>
  <c r="E25" i="5"/>
  <c r="G25" i="5" s="1"/>
  <c r="C25" i="5"/>
  <c r="E24" i="5"/>
  <c r="G24" i="5" s="1"/>
  <c r="C24" i="5"/>
  <c r="E23" i="5"/>
  <c r="G23" i="5" s="1"/>
  <c r="C23" i="5"/>
  <c r="E22" i="5"/>
  <c r="G22" i="5" s="1"/>
  <c r="C22" i="5"/>
  <c r="E21" i="5"/>
  <c r="G21" i="5" s="1"/>
  <c r="C21" i="5"/>
  <c r="E20" i="5"/>
  <c r="G20" i="5" s="1"/>
  <c r="C20" i="5"/>
  <c r="E19" i="5"/>
  <c r="G19" i="5" s="1"/>
  <c r="C19" i="5"/>
  <c r="E18" i="5"/>
  <c r="G18" i="5" s="1"/>
  <c r="C18" i="5"/>
  <c r="E17" i="5"/>
  <c r="G17" i="5" s="1"/>
  <c r="C17" i="5"/>
  <c r="E16" i="5"/>
  <c r="G16" i="5" s="1"/>
  <c r="C16" i="5"/>
  <c r="E15" i="5"/>
  <c r="G15" i="5" s="1"/>
  <c r="C15" i="5"/>
  <c r="E14" i="5"/>
  <c r="G14" i="5" s="1"/>
  <c r="C14" i="5"/>
  <c r="E13" i="5"/>
  <c r="G13" i="5" s="1"/>
  <c r="C13" i="5"/>
  <c r="E12" i="5"/>
  <c r="G12" i="5" s="1"/>
  <c r="C12" i="5"/>
  <c r="E11" i="5"/>
  <c r="G11" i="5" s="1"/>
  <c r="C11" i="5"/>
  <c r="E10" i="5"/>
  <c r="G10" i="5" s="1"/>
  <c r="C10" i="5"/>
  <c r="I45" i="4"/>
  <c r="C49" i="4" s="1"/>
  <c r="H45" i="4"/>
  <c r="I44" i="4"/>
  <c r="H44" i="4"/>
  <c r="G44" i="4"/>
  <c r="G43" i="4"/>
  <c r="G42" i="4"/>
  <c r="G49" i="4" s="1"/>
  <c r="G39" i="4"/>
  <c r="G38" i="4"/>
  <c r="G45" i="4" s="1"/>
  <c r="F35" i="4"/>
  <c r="C48" i="4" s="1"/>
  <c r="E32" i="4"/>
  <c r="G32" i="4" s="1"/>
  <c r="C32" i="4"/>
  <c r="E31" i="4"/>
  <c r="G31" i="4" s="1"/>
  <c r="C31" i="4"/>
  <c r="E30" i="4"/>
  <c r="G30" i="4" s="1"/>
  <c r="C30" i="4"/>
  <c r="E29" i="4"/>
  <c r="G29" i="4" s="1"/>
  <c r="C29" i="4"/>
  <c r="E28" i="4"/>
  <c r="G28" i="4" s="1"/>
  <c r="C28" i="4"/>
  <c r="E27" i="4"/>
  <c r="G27" i="4" s="1"/>
  <c r="C27" i="4"/>
  <c r="E26" i="4"/>
  <c r="G26" i="4" s="1"/>
  <c r="C26" i="4"/>
  <c r="E25" i="4"/>
  <c r="G25" i="4" s="1"/>
  <c r="C25" i="4"/>
  <c r="E24" i="4"/>
  <c r="G24" i="4" s="1"/>
  <c r="C24" i="4"/>
  <c r="E23" i="4"/>
  <c r="G23" i="4" s="1"/>
  <c r="C23" i="4"/>
  <c r="E22" i="4"/>
  <c r="G22" i="4" s="1"/>
  <c r="C22" i="4"/>
  <c r="E21" i="4"/>
  <c r="G21" i="4" s="1"/>
  <c r="C21" i="4"/>
  <c r="E20" i="4"/>
  <c r="G20" i="4" s="1"/>
  <c r="C20" i="4"/>
  <c r="E19" i="4"/>
  <c r="G19" i="4" s="1"/>
  <c r="C19" i="4"/>
  <c r="E18" i="4"/>
  <c r="G18" i="4" s="1"/>
  <c r="C18" i="4"/>
  <c r="E17" i="4"/>
  <c r="G17" i="4" s="1"/>
  <c r="C17" i="4"/>
  <c r="E16" i="4"/>
  <c r="G16" i="4" s="1"/>
  <c r="C16" i="4"/>
  <c r="E15" i="4"/>
  <c r="G15" i="4" s="1"/>
  <c r="C15" i="4"/>
  <c r="E14" i="4"/>
  <c r="G14" i="4" s="1"/>
  <c r="C14" i="4"/>
  <c r="E13" i="4"/>
  <c r="G13" i="4" s="1"/>
  <c r="C13" i="4"/>
  <c r="E12" i="4"/>
  <c r="G12" i="4" s="1"/>
  <c r="C12" i="4"/>
  <c r="E11" i="4"/>
  <c r="G11" i="4" s="1"/>
  <c r="C11" i="4"/>
  <c r="E10" i="4"/>
  <c r="G10" i="4" s="1"/>
  <c r="C10" i="4"/>
  <c r="I45" i="3"/>
  <c r="C49" i="3" s="1"/>
  <c r="H45" i="3"/>
  <c r="I44" i="3"/>
  <c r="H44" i="3"/>
  <c r="G44" i="3"/>
  <c r="G43" i="3"/>
  <c r="G42" i="3"/>
  <c r="G49" i="3" s="1"/>
  <c r="G39" i="3"/>
  <c r="G38" i="3"/>
  <c r="F35" i="3"/>
  <c r="C48" i="3" s="1"/>
  <c r="E32" i="3"/>
  <c r="G32" i="3" s="1"/>
  <c r="C32" i="3"/>
  <c r="E31" i="3"/>
  <c r="G31" i="3" s="1"/>
  <c r="C31" i="3"/>
  <c r="E30" i="3"/>
  <c r="G30" i="3" s="1"/>
  <c r="C30" i="3"/>
  <c r="E29" i="3"/>
  <c r="G29" i="3" s="1"/>
  <c r="C29" i="3"/>
  <c r="E28" i="3"/>
  <c r="G28" i="3" s="1"/>
  <c r="C28" i="3"/>
  <c r="E27" i="3"/>
  <c r="G27" i="3" s="1"/>
  <c r="C27" i="3"/>
  <c r="E26" i="3"/>
  <c r="G26" i="3" s="1"/>
  <c r="C26" i="3"/>
  <c r="E25" i="3"/>
  <c r="G25" i="3" s="1"/>
  <c r="C25" i="3"/>
  <c r="E24" i="3"/>
  <c r="G24" i="3" s="1"/>
  <c r="C24" i="3"/>
  <c r="E23" i="3"/>
  <c r="G23" i="3" s="1"/>
  <c r="C23" i="3"/>
  <c r="E22" i="3"/>
  <c r="G22" i="3" s="1"/>
  <c r="C22" i="3"/>
  <c r="E21" i="3"/>
  <c r="G21" i="3" s="1"/>
  <c r="C21" i="3"/>
  <c r="E20" i="3"/>
  <c r="G20" i="3" s="1"/>
  <c r="C20" i="3"/>
  <c r="E19" i="3"/>
  <c r="G19" i="3" s="1"/>
  <c r="C19" i="3"/>
  <c r="E18" i="3"/>
  <c r="G18" i="3" s="1"/>
  <c r="C18" i="3"/>
  <c r="E17" i="3"/>
  <c r="G17" i="3" s="1"/>
  <c r="C17" i="3"/>
  <c r="E16" i="3"/>
  <c r="G16" i="3" s="1"/>
  <c r="C16" i="3"/>
  <c r="E15" i="3"/>
  <c r="G15" i="3" s="1"/>
  <c r="C15" i="3"/>
  <c r="E14" i="3"/>
  <c r="G14" i="3" s="1"/>
  <c r="C14" i="3"/>
  <c r="E13" i="3"/>
  <c r="G13" i="3" s="1"/>
  <c r="C13" i="3"/>
  <c r="E12" i="3"/>
  <c r="G12" i="3" s="1"/>
  <c r="C12" i="3"/>
  <c r="E11" i="3"/>
  <c r="G11" i="3" s="1"/>
  <c r="C11" i="3"/>
  <c r="E10" i="3"/>
  <c r="G10" i="3" s="1"/>
  <c r="C10" i="3"/>
  <c r="H44" i="1"/>
  <c r="H45" i="1"/>
  <c r="H44" i="2"/>
  <c r="H45" i="2"/>
  <c r="F19" i="10"/>
  <c r="E32" i="1"/>
  <c r="G32" i="1" s="1"/>
  <c r="C32" i="1"/>
  <c r="E31" i="1"/>
  <c r="G31" i="1" s="1"/>
  <c r="C31" i="1"/>
  <c r="E30" i="1"/>
  <c r="G30" i="1" s="1"/>
  <c r="C30" i="1"/>
  <c r="E29" i="1"/>
  <c r="G29" i="1" s="1"/>
  <c r="C29" i="1"/>
  <c r="E28" i="1"/>
  <c r="G28" i="1" s="1"/>
  <c r="C28" i="1"/>
  <c r="E27" i="1"/>
  <c r="G27" i="1" s="1"/>
  <c r="C27" i="1"/>
  <c r="E26" i="1"/>
  <c r="G26" i="1" s="1"/>
  <c r="C26" i="1"/>
  <c r="E25" i="1"/>
  <c r="G25" i="1" s="1"/>
  <c r="C25" i="1"/>
  <c r="E24" i="1"/>
  <c r="G24" i="1" s="1"/>
  <c r="C24" i="1"/>
  <c r="E23" i="1"/>
  <c r="G23" i="1" s="1"/>
  <c r="C23" i="1"/>
  <c r="E22" i="1"/>
  <c r="G22" i="1" s="1"/>
  <c r="C22" i="1"/>
  <c r="E21" i="1"/>
  <c r="G21" i="1" s="1"/>
  <c r="C21" i="1"/>
  <c r="E20" i="1"/>
  <c r="G20" i="1" s="1"/>
  <c r="C20" i="1"/>
  <c r="E19" i="1"/>
  <c r="G19" i="1" s="1"/>
  <c r="C19" i="1"/>
  <c r="E18" i="1"/>
  <c r="G18" i="1" s="1"/>
  <c r="C18" i="1"/>
  <c r="E17" i="1"/>
  <c r="G17" i="1" s="1"/>
  <c r="C17" i="1"/>
  <c r="E16" i="1"/>
  <c r="G16" i="1" s="1"/>
  <c r="C16" i="1"/>
  <c r="E15" i="1"/>
  <c r="G15" i="1" s="1"/>
  <c r="C15" i="1"/>
  <c r="E14" i="1"/>
  <c r="G14" i="1" s="1"/>
  <c r="C14" i="1"/>
  <c r="E13" i="1"/>
  <c r="G13" i="1" s="1"/>
  <c r="C13" i="1"/>
  <c r="E12" i="1"/>
  <c r="G12" i="1" s="1"/>
  <c r="C12" i="1"/>
  <c r="E11" i="1"/>
  <c r="G11" i="1" s="1"/>
  <c r="C11" i="1"/>
  <c r="E10" i="1"/>
  <c r="G10" i="1" s="1"/>
  <c r="C10" i="1"/>
  <c r="I45" i="2"/>
  <c r="C49" i="2" s="1"/>
  <c r="I44" i="2"/>
  <c r="G44" i="2"/>
  <c r="G43" i="2"/>
  <c r="G42" i="2"/>
  <c r="G39" i="2"/>
  <c r="G38" i="2"/>
  <c r="F35" i="2"/>
  <c r="E32" i="2"/>
  <c r="G32" i="2" s="1"/>
  <c r="C32" i="2"/>
  <c r="E31" i="2"/>
  <c r="G31" i="2" s="1"/>
  <c r="C31" i="2"/>
  <c r="E30" i="2"/>
  <c r="G30" i="2" s="1"/>
  <c r="C30" i="2"/>
  <c r="E29" i="2"/>
  <c r="G29" i="2" s="1"/>
  <c r="C29" i="2"/>
  <c r="E28" i="2"/>
  <c r="G28" i="2" s="1"/>
  <c r="C28" i="2"/>
  <c r="E27" i="2"/>
  <c r="G27" i="2" s="1"/>
  <c r="C27" i="2"/>
  <c r="E26" i="2"/>
  <c r="G26" i="2" s="1"/>
  <c r="C26" i="2"/>
  <c r="E25" i="2"/>
  <c r="G25" i="2" s="1"/>
  <c r="C25" i="2"/>
  <c r="E24" i="2"/>
  <c r="G24" i="2" s="1"/>
  <c r="C24" i="2"/>
  <c r="E23" i="2"/>
  <c r="G23" i="2" s="1"/>
  <c r="C23" i="2"/>
  <c r="E22" i="2"/>
  <c r="G22" i="2" s="1"/>
  <c r="C22" i="2"/>
  <c r="E21" i="2"/>
  <c r="G21" i="2" s="1"/>
  <c r="C21" i="2"/>
  <c r="E20" i="2"/>
  <c r="G20" i="2" s="1"/>
  <c r="C20" i="2"/>
  <c r="E19" i="2"/>
  <c r="G19" i="2" s="1"/>
  <c r="C19" i="2"/>
  <c r="E18" i="2"/>
  <c r="G18" i="2" s="1"/>
  <c r="C18" i="2"/>
  <c r="E17" i="2"/>
  <c r="G17" i="2" s="1"/>
  <c r="C17" i="2"/>
  <c r="E16" i="2"/>
  <c r="G16" i="2" s="1"/>
  <c r="C16" i="2"/>
  <c r="E15" i="2"/>
  <c r="G15" i="2" s="1"/>
  <c r="C15" i="2"/>
  <c r="E14" i="2"/>
  <c r="G14" i="2" s="1"/>
  <c r="C14" i="2"/>
  <c r="E13" i="2"/>
  <c r="G13" i="2" s="1"/>
  <c r="C13" i="2"/>
  <c r="E12" i="2"/>
  <c r="G12" i="2" s="1"/>
  <c r="E11" i="2"/>
  <c r="G11" i="2" s="1"/>
  <c r="E10" i="2"/>
  <c r="G10" i="2" s="1"/>
  <c r="C10" i="2"/>
  <c r="I45" i="1"/>
  <c r="C49" i="1" s="1"/>
  <c r="I44" i="1"/>
  <c r="G44" i="1"/>
  <c r="G43" i="1"/>
  <c r="G42" i="1"/>
  <c r="G39" i="1"/>
  <c r="G38" i="1"/>
  <c r="C48" i="2" l="1"/>
  <c r="F8" i="6"/>
  <c r="G33" i="12"/>
  <c r="G33" i="11"/>
  <c r="G45" i="3"/>
  <c r="G33" i="5"/>
  <c r="G33" i="4"/>
  <c r="G33" i="3"/>
  <c r="G49" i="2"/>
  <c r="G45" i="2"/>
  <c r="G45" i="1"/>
  <c r="G33" i="2"/>
  <c r="G34" i="2" s="1"/>
  <c r="G35" i="2" s="1"/>
  <c r="G49" i="1"/>
  <c r="C48" i="1"/>
  <c r="G33" i="1"/>
  <c r="G34" i="1" l="1"/>
  <c r="G35" i="1" s="1"/>
  <c r="G10" i="6"/>
  <c r="G34" i="12"/>
  <c r="G35" i="12" s="1"/>
  <c r="G34" i="11"/>
  <c r="G35" i="11" s="1"/>
  <c r="G34" i="5"/>
  <c r="G35" i="5" s="1"/>
  <c r="G34" i="4"/>
  <c r="G35" i="4" s="1"/>
  <c r="G34" i="3"/>
  <c r="G35" i="3" s="1"/>
  <c r="G48" i="2"/>
  <c r="G50" i="2" s="1"/>
  <c r="G52" i="2" s="1"/>
  <c r="G48" i="4" l="1"/>
  <c r="G50" i="4" s="1"/>
  <c r="G52" i="4" s="1"/>
  <c r="G48" i="12"/>
  <c r="G50" i="12" s="1"/>
  <c r="G52" i="12" s="1"/>
  <c r="G48" i="11"/>
  <c r="G50" i="11" s="1"/>
  <c r="G52" i="11" s="1"/>
  <c r="G48" i="5"/>
  <c r="G50" i="5" s="1"/>
  <c r="G52" i="5"/>
  <c r="G48" i="3"/>
  <c r="G50" i="3" s="1"/>
  <c r="G52" i="3" s="1"/>
  <c r="G8" i="6"/>
  <c r="G48" i="1"/>
  <c r="G50" i="1" s="1"/>
  <c r="G12" i="6" l="1"/>
  <c r="G15" i="6" s="1"/>
  <c r="G52" i="1"/>
</calcChain>
</file>

<file path=xl/sharedStrings.xml><?xml version="1.0" encoding="utf-8"?>
<sst xmlns="http://schemas.openxmlformats.org/spreadsheetml/2006/main" count="423" uniqueCount="123">
  <si>
    <t>Instructions</t>
  </si>
  <si>
    <t>2027/28 IPCT Expansion Call for Proposals Budget Template</t>
  </si>
  <si>
    <t>Lead Organization Name:</t>
  </si>
  <si>
    <t>Preferred Arrangement for Funding Agreement:</t>
  </si>
  <si>
    <t>Lead Organization Type:</t>
  </si>
  <si>
    <t>Proposal ID:</t>
  </si>
  <si>
    <r>
      <rPr>
        <b/>
        <sz val="11"/>
        <rFont val="Raleway"/>
      </rPr>
      <t>HUMAN RESOURCES</t>
    </r>
    <r>
      <rPr>
        <sz val="11"/>
        <rFont val="Raleway"/>
      </rPr>
      <t xml:space="preserve">
(Please select job title from dropdown below)</t>
    </r>
  </si>
  <si>
    <t>TYPE</t>
  </si>
  <si>
    <r>
      <rPr>
        <b/>
        <sz val="11"/>
        <color rgb="FF000000"/>
        <rFont val="Raleway"/>
      </rPr>
      <t xml:space="preserve">Service Delivery Site (Where FTE is Deployed)
</t>
    </r>
    <r>
      <rPr>
        <sz val="11"/>
        <color rgb="FF000000"/>
        <rFont val="Raleway"/>
      </rPr>
      <t>(Please refer to comments for more info)</t>
    </r>
  </si>
  <si>
    <t>SALARY</t>
  </si>
  <si>
    <r>
      <t xml:space="preserve">FTE
</t>
    </r>
    <r>
      <rPr>
        <sz val="11"/>
        <rFont val="Raleway"/>
      </rPr>
      <t>(Enter #)</t>
    </r>
  </si>
  <si>
    <t>BASE FUNDING</t>
  </si>
  <si>
    <t>TOTAL SALARIES</t>
  </si>
  <si>
    <t>TOTAL BENEFITS (22.5% of total salary amount)</t>
  </si>
  <si>
    <t>TOTAL HUMAN RESOURCES</t>
  </si>
  <si>
    <t>FTE:</t>
  </si>
  <si>
    <t>SPECIALIST SESSIONALS /
COLLABORATING PHYSICIAN(S)</t>
  </si>
  <si>
    <t xml:space="preserve">NUMBER OF SESSIONALS or FTE
</t>
  </si>
  <si>
    <t>RATE</t>
  </si>
  <si>
    <r>
      <t xml:space="preserve">Specialist Sessionals (FHT only)  </t>
    </r>
    <r>
      <rPr>
        <b/>
        <i/>
        <sz val="9"/>
        <color theme="1"/>
        <rFont val="Raleway"/>
      </rPr>
      <t>Please enter # of sessionals --&gt;</t>
    </r>
  </si>
  <si>
    <r>
      <t xml:space="preserve">Collaborating Physicians (NPLC only)  </t>
    </r>
    <r>
      <rPr>
        <b/>
        <i/>
        <sz val="9"/>
        <color theme="1"/>
        <rFont val="Raleway"/>
      </rPr>
      <t>Please enter NP FTE # --&gt;</t>
    </r>
  </si>
  <si>
    <t>PHYSICIAN FTE SALARIES
(CHC, BSM, IPHCO)</t>
  </si>
  <si>
    <t xml:space="preserve">FTE
</t>
  </si>
  <si>
    <r>
      <t xml:space="preserve">Physician - CHC                           </t>
    </r>
    <r>
      <rPr>
        <b/>
        <i/>
        <sz val="9"/>
        <color theme="1"/>
        <rFont val="Raleway"/>
      </rPr>
      <t xml:space="preserve"> Please enter FTE # --&gt;</t>
    </r>
  </si>
  <si>
    <r>
      <t xml:space="preserve">Physician - BSM (Level 2)         </t>
    </r>
    <r>
      <rPr>
        <b/>
        <i/>
        <sz val="9"/>
        <color rgb="FF000000"/>
        <rFont val="Raleway"/>
      </rPr>
      <t xml:space="preserve"> Please enter FTE # --&gt;</t>
    </r>
  </si>
  <si>
    <r>
      <t xml:space="preserve">Physician - IPHCO                      </t>
    </r>
    <r>
      <rPr>
        <b/>
        <i/>
        <sz val="9"/>
        <color theme="1"/>
        <rFont val="Raleway"/>
      </rPr>
      <t xml:space="preserve">  Please enter FTE # --&gt;</t>
    </r>
  </si>
  <si>
    <t>TOTAL PHYSICIAN COMPENSATION</t>
  </si>
  <si>
    <t>OPERATIONAL OVERHEAD</t>
  </si>
  <si>
    <t>Overhead (from Human Resources table above)</t>
  </si>
  <si>
    <t>Overhead (from Physician FTE Salaries table above)</t>
  </si>
  <si>
    <t>TOTAL OPERATIONAL OVERHEAD</t>
  </si>
  <si>
    <t>TOTAL</t>
  </si>
  <si>
    <t>COMMENTS</t>
  </si>
  <si>
    <t>2027/2028 IPCT Expansion Call for Proposals Budget Template</t>
  </si>
  <si>
    <t>Partner Organization Name:</t>
  </si>
  <si>
    <t>Partner Organization Type:</t>
  </si>
  <si>
    <r>
      <rPr>
        <b/>
        <sz val="12"/>
        <rFont val="Raleway"/>
      </rPr>
      <t>HUMAN RESOURCES</t>
    </r>
    <r>
      <rPr>
        <sz val="12"/>
        <rFont val="Raleway"/>
      </rPr>
      <t xml:space="preserve">
(Please select job title from dropdown below)</t>
    </r>
  </si>
  <si>
    <r>
      <t xml:space="preserve">FTE
</t>
    </r>
    <r>
      <rPr>
        <sz val="8"/>
        <rFont val="Raleway"/>
      </rPr>
      <t>(Enter #)</t>
    </r>
  </si>
  <si>
    <r>
      <t xml:space="preserve">Instructions:
</t>
    </r>
    <r>
      <rPr>
        <b/>
        <sz val="11"/>
        <color rgb="FF000000"/>
        <rFont val="Raleway"/>
      </rPr>
      <t xml:space="preserve">STEP 1:
</t>
    </r>
    <r>
      <rPr>
        <sz val="11"/>
        <color rgb="FF000000"/>
        <rFont val="Raleway"/>
      </rPr>
      <t xml:space="preserve">Enter HUMAN RESOURCE details by selecting resource job titles (available for selection in Column B dropdown -  Salary will automatically populate)
Include annual full-time equivalent (FTE) # for each resource in Column F
Base Funding Total will automatically calculate.
Please identify the primary deployment site where the FTE will deliver services on this sheet in Column D.
</t>
    </r>
    <r>
      <rPr>
        <b/>
        <sz val="11"/>
        <color rgb="FF000000"/>
        <rFont val="Raleway"/>
      </rPr>
      <t xml:space="preserve">STEP 2:
</t>
    </r>
    <r>
      <rPr>
        <sz val="11"/>
        <color rgb="FF000000"/>
        <rFont val="Raleway"/>
      </rPr>
      <t xml:space="preserve">Enter number of Specialist Sessions in Column C (Funding will automatically calculate based on included rate - $760 per three hours)
Enter annual NP FTE amount for Collaborating Physicians in Column C (Funding will automatically calculate based on included rated - $12,309.69 per year, per FTE NP)
Please identify the primary deployment site where the FTE will deliver services on this sheet in Column D.
</t>
    </r>
    <r>
      <rPr>
        <b/>
        <sz val="11"/>
        <color rgb="FF000000"/>
        <rFont val="Raleway"/>
      </rPr>
      <t xml:space="preserve">STEP 3:
</t>
    </r>
    <r>
      <rPr>
        <sz val="11"/>
        <color rgb="FF000000"/>
        <rFont val="Raleway"/>
      </rPr>
      <t xml:space="preserve">Enter PHYSICIAN FTE  by including annual FTE amount for each Physician type (CHC, BSM, IPHCO) in Column C
Please identify the primary deployment site where the FTE will deliver services on this sheet in Column D.
</t>
    </r>
    <r>
      <rPr>
        <b/>
        <sz val="11"/>
        <color rgb="FF000000"/>
        <rFont val="Raleway"/>
      </rPr>
      <t xml:space="preserve">STEP 4:
</t>
    </r>
    <r>
      <rPr>
        <sz val="11"/>
        <color rgb="FF000000"/>
        <rFont val="Raleway"/>
      </rPr>
      <t xml:space="preserve">Review OPERATIONAL OVERHEAD details in the available cells (it reflects a 25% per FTE overhead charge for the total FTE found in the Human Resources table above)
</t>
    </r>
    <r>
      <rPr>
        <b/>
        <sz val="11"/>
        <color rgb="FF000000"/>
        <rFont val="Raleway"/>
      </rPr>
      <t xml:space="preserve">STEP 5:
</t>
    </r>
    <r>
      <rPr>
        <sz val="11"/>
        <color rgb="FF000000"/>
        <rFont val="Raleway"/>
      </rPr>
      <t xml:space="preserve">Complete a separate Partner IPCT Budget Tab for each participating IPCT and select the applicable funding arrangement from the dropdown. Enter funding and FTE details only for IPCTs for which funding is requested. 
</t>
    </r>
    <r>
      <rPr>
        <b/>
        <sz val="11"/>
        <color rgb="FF000000"/>
        <rFont val="Raleway"/>
      </rPr>
      <t xml:space="preserve">Notes:
</t>
    </r>
    <r>
      <rPr>
        <sz val="11"/>
        <color rgb="FF000000"/>
        <rFont val="Raleway"/>
      </rPr>
      <t xml:space="preserve">- Please select the position title that most closely aligns with the role for the FTEs being requested
- Salary rates are for budgeting purposes and do not incorporate future increases. 
- This budget sheet is applicable only to the purposes of this specific funding
 </t>
    </r>
    <r>
      <rPr>
        <b/>
        <sz val="11"/>
        <color rgb="FF000000"/>
        <rFont val="Raleway"/>
      </rPr>
      <t>Important: Do not alter the structure, formulas, formatting, or dropdowns in this template. If you require additional rows or Partner IPCT Budget Tabs, please contact primarycareexpansion@ontariohealth.ca</t>
    </r>
  </si>
  <si>
    <t>NUMBER OF SESSIONALS or FTE
(ADJUSTED)</t>
  </si>
  <si>
    <t>Specialist Sessionals (FHT only)  Please enter # of sessionals --&gt;</t>
  </si>
  <si>
    <t>Collaborating Physicians (NPLC only)  Please enter NP FTE # --&gt;</t>
  </si>
  <si>
    <t>FTE
(ADJUSTED)</t>
  </si>
  <si>
    <t>Physician - CHC                            Please enter FTE # --&gt;</t>
  </si>
  <si>
    <t>FTE</t>
  </si>
  <si>
    <t>Physician - BSM (Level 2)          Please enter FTE # --&gt;</t>
  </si>
  <si>
    <t>Physician - IPHCO                      Please enter FTE # --&gt;</t>
  </si>
  <si>
    <r>
      <rPr>
        <b/>
        <u/>
        <sz val="11"/>
        <color rgb="FF000000"/>
        <rFont val="Raleway"/>
      </rPr>
      <t xml:space="preserve">Instructions:
</t>
    </r>
    <r>
      <rPr>
        <b/>
        <sz val="11"/>
        <color rgb="FF000000"/>
        <rFont val="Raleway"/>
      </rPr>
      <t xml:space="preserve">STEP 1:
</t>
    </r>
    <r>
      <rPr>
        <sz val="11"/>
        <color rgb="FF000000"/>
        <rFont val="Raleway"/>
      </rPr>
      <t xml:space="preserve">Enter HUMAN RESOURCE details by selecting resource job titles (available for selection in Column B dropdown -  Salary will automatically populate)
Include annual full-time equivalent (FTE) # for each resource in Column F
Base Funding Total will automatically calculate.
Please identify the primary deployment site where the FTE will deliver services on this sheet in Column D.
</t>
    </r>
    <r>
      <rPr>
        <b/>
        <sz val="11"/>
        <color rgb="FF000000"/>
        <rFont val="Raleway"/>
      </rPr>
      <t xml:space="preserve">STEP 2:
</t>
    </r>
    <r>
      <rPr>
        <sz val="11"/>
        <color rgb="FF000000"/>
        <rFont val="Raleway"/>
      </rPr>
      <t xml:space="preserve">Enter number of Specialist Sessions in Column C (Funding will automatically calculate based on included rate - $760 per three hours)
Enter annual NP FTE amount for Collaborating Physicians in Column C (Funding will automatically calculate based on included rated - $12,309.69 per year, per FTE NP)
Please identify the primary deployment site where the FTE will deliver services on this sheet in Column D.
</t>
    </r>
    <r>
      <rPr>
        <b/>
        <sz val="11"/>
        <color rgb="FF000000"/>
        <rFont val="Raleway"/>
      </rPr>
      <t xml:space="preserve">STEP 3:
</t>
    </r>
    <r>
      <rPr>
        <sz val="11"/>
        <color rgb="FF000000"/>
        <rFont val="Raleway"/>
      </rPr>
      <t xml:space="preserve">Enter PHYSICIAN FTE  by including annual FTE amount for each Physician type (CHC, BSM, IPHCO) in Column C
Please identify the primary deployment site where the FTE will deliver services on this sheet in Column D.
</t>
    </r>
    <r>
      <rPr>
        <b/>
        <sz val="11"/>
        <color rgb="FF000000"/>
        <rFont val="Raleway"/>
      </rPr>
      <t xml:space="preserve">STEP 4:
</t>
    </r>
    <r>
      <rPr>
        <sz val="11"/>
        <color rgb="FF000000"/>
        <rFont val="Raleway"/>
      </rPr>
      <t xml:space="preserve">Review OPERATIONAL OVERHEAD details in the available cells (it reflects a 25% per FTE overhead charge for the total FTE found in the Human Resources table above)
</t>
    </r>
    <r>
      <rPr>
        <b/>
        <sz val="11"/>
        <color rgb="FF000000"/>
        <rFont val="Raleway"/>
      </rPr>
      <t xml:space="preserve">STEP 5:
</t>
    </r>
    <r>
      <rPr>
        <sz val="11"/>
        <color rgb="FF000000"/>
        <rFont val="Raleway"/>
      </rPr>
      <t xml:space="preserve">Complete a separate Partner IPCT Budget Tab for each participating IPCT and select the applicable funding arrangement from the dropdown. Enter funding and FTE details only for IPCTs for which funding is requested. 
</t>
    </r>
    <r>
      <rPr>
        <b/>
        <sz val="11"/>
        <color rgb="FF000000"/>
        <rFont val="Raleway"/>
      </rPr>
      <t xml:space="preserve">Notes:
</t>
    </r>
    <r>
      <rPr>
        <sz val="11"/>
        <color rgb="FF000000"/>
        <rFont val="Raleway"/>
      </rPr>
      <t xml:space="preserve">- Please select the position title that most closely aligns with the role for the FTEs being requested
- Salary rates are for budgeting purposes and do not incorporate future increases. 
- This budget sheet is applicable only to the purposes of this specific funding
 </t>
    </r>
    <r>
      <rPr>
        <b/>
        <sz val="11"/>
        <color rgb="FF000000"/>
        <rFont val="Raleway"/>
      </rPr>
      <t>Important: Do not alter the structure, formulas, formatting, or dropdowns in this template. If you require additional rows or Partner IPCT Budget Tabs, please contact primarycareexpansion@ontariohealth.ca</t>
    </r>
  </si>
  <si>
    <t>ONE-TIME STARTUP COSTS</t>
  </si>
  <si>
    <r>
      <rPr>
        <b/>
        <sz val="12"/>
        <color rgb="FF000000"/>
        <rFont val="Raleway"/>
      </rPr>
      <t xml:space="preserve">Associated Organization 
</t>
    </r>
    <r>
      <rPr>
        <sz val="11"/>
        <color rgb="FF000000"/>
        <rFont val="Raleway"/>
      </rPr>
      <t>(list which organization the start up costs pertain to, if they pertain to all partners write "All")</t>
    </r>
  </si>
  <si>
    <r>
      <t xml:space="preserve">Associated Site
</t>
    </r>
    <r>
      <rPr>
        <sz val="11"/>
        <rFont val="Raleway"/>
      </rPr>
      <t>(not necessary if Organization listed in column B only has one site)</t>
    </r>
  </si>
  <si>
    <r>
      <t xml:space="preserve">Type of Start-Up Cost
</t>
    </r>
    <r>
      <rPr>
        <sz val="11"/>
        <rFont val="Raleway"/>
      </rPr>
      <t>(e.g., Clinical Space Related, Furniture, IT, Technology, etc.)</t>
    </r>
  </si>
  <si>
    <t>TOTAL ONE-TIME STARTUP COSTS</t>
  </si>
  <si>
    <t>HHR surplus</t>
  </si>
  <si>
    <t>Operational overhead surplus</t>
  </si>
  <si>
    <t>FTEs and Funding</t>
  </si>
  <si>
    <t>FUNDING</t>
  </si>
  <si>
    <t>TOTAL FUNDING</t>
  </si>
  <si>
    <t>IHP Role Title</t>
  </si>
  <si>
    <t>Category</t>
  </si>
  <si>
    <t>MOH Funded Rates</t>
  </si>
  <si>
    <t>Nurse Practitioner</t>
  </si>
  <si>
    <t>Interprofessional Health Provider</t>
  </si>
  <si>
    <t>Nurse Practitioner (MRP)</t>
  </si>
  <si>
    <t>Social Worker</t>
  </si>
  <si>
    <t>Registered Nurse</t>
  </si>
  <si>
    <t>Registered Dietitian</t>
  </si>
  <si>
    <t>RPN</t>
  </si>
  <si>
    <t>Pharmacist</t>
  </si>
  <si>
    <t>Health Promoter/Educator</t>
  </si>
  <si>
    <t>Physiotherapist</t>
  </si>
  <si>
    <t>Clinical Assistant</t>
  </si>
  <si>
    <t>Case Worker/Manager</t>
  </si>
  <si>
    <t>Chiropractor</t>
  </si>
  <si>
    <t>Counsellor/Outreach Worker</t>
  </si>
  <si>
    <t>Physician Assistant</t>
  </si>
  <si>
    <t>System Navigator</t>
  </si>
  <si>
    <t>Community Ambassador</t>
  </si>
  <si>
    <t>Traditional Healer (may include other Traditional Wellness positions)</t>
  </si>
  <si>
    <t>Occupational Therapist</t>
  </si>
  <si>
    <t>Chiropodist</t>
  </si>
  <si>
    <t>Respiratory Therapist</t>
  </si>
  <si>
    <t>Psychotherapist</t>
  </si>
  <si>
    <t>Community Health Planner</t>
  </si>
  <si>
    <t>Kinesiologist</t>
  </si>
  <si>
    <t xml:space="preserve">Psychologist </t>
  </si>
  <si>
    <t>Psychologist (CHC/IPHCO)</t>
  </si>
  <si>
    <t>Speech Pathologist</t>
  </si>
  <si>
    <t>Early Childhood Development Worker</t>
  </si>
  <si>
    <t>Community Health Worker</t>
  </si>
  <si>
    <t>Registered Midwife-no on-call services</t>
  </si>
  <si>
    <t xml:space="preserve">Registered Midwife  services include on-call for birth work </t>
  </si>
  <si>
    <t>Administrative Assistant</t>
  </si>
  <si>
    <t>Management and Admin</t>
  </si>
  <si>
    <t>Administrative Lead</t>
  </si>
  <si>
    <t>Bookkeeper</t>
  </si>
  <si>
    <t>Data Management Coordinator</t>
  </si>
  <si>
    <t xml:space="preserve">Director </t>
  </si>
  <si>
    <t>Executive Assistant</t>
  </si>
  <si>
    <t>Executive Director- Level 1</t>
  </si>
  <si>
    <t>Executive Director- Level 2</t>
  </si>
  <si>
    <t>Executive Director- Level 3</t>
  </si>
  <si>
    <t>Finance Manager</t>
  </si>
  <si>
    <t>HR Manager</t>
  </si>
  <si>
    <t>IT Specialist</t>
  </si>
  <si>
    <t>Maintenance Worker</t>
  </si>
  <si>
    <t>Manager</t>
  </si>
  <si>
    <t>Medical Record Clerk</t>
  </si>
  <si>
    <t>Medical Secretary</t>
  </si>
  <si>
    <t>Office Administrator</t>
  </si>
  <si>
    <t>Program Coordinator</t>
  </si>
  <si>
    <t>Quality Improvement Decision Support Specialist</t>
  </si>
  <si>
    <t>Receptionist/Clerical Staff</t>
  </si>
  <si>
    <t>Regional Decision Support</t>
  </si>
  <si>
    <t>Volunteer Coordinator</t>
  </si>
  <si>
    <t>TARGET CALCULATOR</t>
  </si>
  <si>
    <t>FHT, NPLCs, CHCs</t>
  </si>
  <si>
    <t>FTE Type</t>
  </si>
  <si>
    <t>Attachment per FTE</t>
  </si>
  <si>
    <t>NP or PA</t>
  </si>
  <si>
    <t>IHP</t>
  </si>
  <si>
    <t>MD</t>
  </si>
  <si>
    <t>IPHCOs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</si>
</sst>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quot;$&quot;#,##0;[Red]\-&quot;$&quot;#,##0"/>
    <numFmt numFmtId="165" formatCode="_-&quot;$&quot;* #,##0.00_-;\-&quot;$&quot;* #,##0.00_-;_-&quot;$&quot;* &quot;-&quot;??_-;_-@_-"/>
    <numFmt numFmtId="166" formatCode="_-* #,##0.00_-;\-* #,##0.00_-;_-* &quot;-&quot;??_-;_-@_-"/>
    <numFmt numFmtId="167" formatCode="_-&quot;$&quot;* #,##0_-;\-&quot;$&quot;* #,##0_-;_-&quot;$&quot;* &quot;-&quot;??_-;_-@_-"/>
    <numFmt numFmtId="168" formatCode="0.0"/>
  </numFmts>
  <fonts count="50">
    <font>
      <sz val="11"/>
      <color theme="1"/>
      <name val="Calibri"/>
      <family val="2"/>
      <scheme val="minor"/>
    </font>
    <font>
      <sz val="12"/>
      <name val="Times New Roman"/>
      <family val="1"/>
    </font>
    <font>
      <sz val="10"/>
      <name val="Arial"/>
      <family val="2"/>
    </font>
    <font>
      <sz val="9"/>
      <color theme="1"/>
      <name val="Calibri"/>
      <family val="2"/>
      <scheme val="minor"/>
    </font>
    <font>
      <sz val="11"/>
      <color theme="1"/>
      <name val="Calibri"/>
      <family val="2"/>
      <scheme val="minor"/>
    </font>
    <font>
      <b/>
      <sz val="16"/>
      <color theme="1"/>
      <name val="Raleway"/>
    </font>
    <font>
      <b/>
      <u/>
      <sz val="10"/>
      <color rgb="FF000000"/>
      <name val="Raleway"/>
    </font>
    <font>
      <sz val="9"/>
      <color theme="1"/>
      <name val="Raleway"/>
    </font>
    <font>
      <u/>
      <sz val="9"/>
      <color theme="1"/>
      <name val="Raleway"/>
    </font>
    <font>
      <sz val="8"/>
      <color theme="1"/>
      <name val="Raleway"/>
    </font>
    <font>
      <sz val="12"/>
      <color theme="1"/>
      <name val="Raleway"/>
    </font>
    <font>
      <b/>
      <sz val="9"/>
      <color theme="1"/>
      <name val="Raleway"/>
    </font>
    <font>
      <b/>
      <sz val="11"/>
      <color rgb="FF002060"/>
      <name val="Raleway"/>
    </font>
    <font>
      <i/>
      <sz val="12"/>
      <color theme="1"/>
      <name val="Raleway"/>
    </font>
    <font>
      <b/>
      <sz val="14"/>
      <color rgb="FF0000FF"/>
      <name val="Raleway"/>
    </font>
    <font>
      <sz val="12"/>
      <name val="Raleway"/>
    </font>
    <font>
      <b/>
      <sz val="12"/>
      <name val="Raleway"/>
    </font>
    <font>
      <b/>
      <sz val="12"/>
      <color rgb="FF000000"/>
      <name val="Raleway"/>
    </font>
    <font>
      <sz val="8"/>
      <name val="Raleway"/>
    </font>
    <font>
      <b/>
      <sz val="9"/>
      <color rgb="FF0000FF"/>
      <name val="Raleway"/>
    </font>
    <font>
      <b/>
      <sz val="14"/>
      <color theme="1"/>
      <name val="Raleway"/>
    </font>
    <font>
      <b/>
      <sz val="14"/>
      <color theme="0"/>
      <name val="Raleway"/>
    </font>
    <font>
      <i/>
      <sz val="11"/>
      <color theme="1"/>
      <name val="Raleway"/>
    </font>
    <font>
      <sz val="11"/>
      <color theme="1"/>
      <name val="Raleway"/>
    </font>
    <font>
      <b/>
      <sz val="11"/>
      <color rgb="FF0000FF"/>
      <name val="Raleway"/>
    </font>
    <font>
      <sz val="11"/>
      <name val="Raleway"/>
    </font>
    <font>
      <b/>
      <sz val="11"/>
      <name val="Raleway"/>
    </font>
    <font>
      <b/>
      <sz val="11"/>
      <color rgb="FF000000"/>
      <name val="Raleway"/>
    </font>
    <font>
      <sz val="11"/>
      <color rgb="FF000000"/>
      <name val="Raleway"/>
    </font>
    <font>
      <b/>
      <sz val="11"/>
      <color theme="1"/>
      <name val="Raleway"/>
    </font>
    <font>
      <sz val="10"/>
      <name val="Raleway"/>
    </font>
    <font>
      <sz val="22"/>
      <color theme="1"/>
      <name val="Raleway"/>
    </font>
    <font>
      <sz val="9"/>
      <name val="Raleway"/>
    </font>
    <font>
      <sz val="9"/>
      <color theme="1" tint="0.249977111117893"/>
      <name val="Raleway"/>
    </font>
    <font>
      <b/>
      <sz val="9"/>
      <color rgb="FF000000"/>
      <name val="Raleway"/>
    </font>
    <font>
      <sz val="9"/>
      <color theme="0"/>
      <name val="Raleway"/>
    </font>
    <font>
      <b/>
      <sz val="14"/>
      <color theme="1" tint="0.249977111117893"/>
      <name val="Raleway"/>
    </font>
    <font>
      <b/>
      <sz val="12"/>
      <color theme="1" tint="0.249977111117893"/>
      <name val="Raleway"/>
    </font>
    <font>
      <b/>
      <sz val="16"/>
      <color rgb="FF000000"/>
      <name val="Raleway"/>
    </font>
    <font>
      <i/>
      <sz val="12"/>
      <name val="Raleway"/>
    </font>
    <font>
      <b/>
      <sz val="14"/>
      <color rgb="FF000000"/>
      <name val="Raleway"/>
    </font>
    <font>
      <b/>
      <u/>
      <sz val="11"/>
      <color rgb="FF000000"/>
      <name val="Raleway"/>
    </font>
    <font>
      <b/>
      <sz val="12"/>
      <color theme="1"/>
      <name val="Raleway"/>
    </font>
    <font>
      <u/>
      <sz val="8"/>
      <color theme="0"/>
      <name val="Raleway"/>
    </font>
    <font>
      <b/>
      <sz val="16"/>
      <color theme="0"/>
      <name val="Raleway"/>
    </font>
    <font>
      <i/>
      <sz val="10"/>
      <color rgb="FF007FAC"/>
      <name val="Raleway"/>
    </font>
    <font>
      <b/>
      <sz val="18"/>
      <color theme="1"/>
      <name val="Calibri"/>
      <family val="2"/>
      <scheme val="minor"/>
    </font>
    <font>
      <sz val="10"/>
      <color theme="1"/>
      <name val="Raleway"/>
    </font>
    <font>
      <b/>
      <i/>
      <sz val="9"/>
      <color theme="1"/>
      <name val="Raleway"/>
    </font>
    <font>
      <b/>
      <i/>
      <sz val="9"/>
      <color rgb="FF000000"/>
      <name val="Raleway"/>
    </font>
  </fonts>
  <fills count="17">
    <fill>
      <patternFill patternType="none"/>
    </fill>
    <fill>
      <patternFill patternType="gray125"/>
    </fill>
    <fill>
      <patternFill patternType="solid">
        <fgColor theme="0"/>
      </patternFill>
    </fill>
    <fill>
      <patternFill patternType="solid">
        <fgColor rgb="FFFFFF99"/>
      </patternFill>
    </fill>
    <fill>
      <patternFill patternType="solid">
        <fgColor theme="8" tint="0.79995117038483843"/>
        <bgColor indexed="65"/>
      </patternFill>
    </fill>
    <fill>
      <patternFill patternType="solid">
        <fgColor rgb="FFE9EDF7"/>
      </patternFill>
    </fill>
    <fill>
      <patternFill patternType="solid">
        <fgColor theme="1"/>
      </patternFill>
    </fill>
    <fill>
      <patternFill patternType="solid">
        <fgColor rgb="FF000076"/>
      </patternFill>
    </fill>
    <fill>
      <patternFill patternType="solid">
        <fgColor theme="0" tint="-4.9989318521683403E-2"/>
        <bgColor indexed="65"/>
      </patternFill>
    </fill>
    <fill>
      <patternFill patternType="solid">
        <fgColor theme="0" tint="-0.14999847407452621"/>
        <bgColor indexed="65"/>
      </patternFill>
    </fill>
    <fill>
      <patternFill patternType="solid">
        <fgColor theme="0"/>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B4C6E7"/>
        <bgColor rgb="FF000000"/>
      </patternFill>
    </fill>
    <fill>
      <patternFill patternType="solid">
        <fgColor rgb="FFFFFF99"/>
        <bgColor rgb="FF000000"/>
      </patternFill>
    </fill>
    <fill>
      <patternFill patternType="solid">
        <fgColor rgb="FFFFFF99"/>
        <bgColor indexed="64"/>
      </patternFill>
    </fill>
    <fill>
      <patternFill patternType="solid">
        <fgColor theme="0"/>
        <bgColor rgb="FF000000"/>
      </patternFill>
    </fill>
  </fills>
  <borders count="109">
    <border>
      <left/>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double">
        <color indexed="64"/>
      </bottom>
      <diagonal/>
    </border>
    <border>
      <left/>
      <right style="thin">
        <color rgb="FF000000"/>
      </right>
      <top style="medium">
        <color indexed="64"/>
      </top>
      <bottom style="thin">
        <color rgb="FF000000"/>
      </bottom>
      <diagonal/>
    </border>
    <border>
      <left style="thin">
        <color theme="8" tint="0.59996337778862885"/>
      </left>
      <right style="thin">
        <color theme="8" tint="0.59996337778862885"/>
      </right>
      <top style="medium">
        <color rgb="FF000000"/>
      </top>
      <bottom style="medium">
        <color rgb="FF000000"/>
      </bottom>
      <diagonal/>
    </border>
    <border>
      <left style="thin">
        <color rgb="FF000000"/>
      </left>
      <right style="thin">
        <color rgb="FF000000"/>
      </right>
      <top style="thin">
        <color rgb="FF000000"/>
      </top>
      <bottom style="medium">
        <color theme="1"/>
      </bottom>
      <diagonal/>
    </border>
    <border>
      <left style="thin">
        <color theme="1"/>
      </left>
      <right style="thin">
        <color theme="1"/>
      </right>
      <top/>
      <bottom style="medium">
        <color rgb="FF000000"/>
      </bottom>
      <diagonal/>
    </border>
    <border>
      <left style="medium">
        <color indexed="64"/>
      </left>
      <right style="thin">
        <color theme="1"/>
      </right>
      <top style="medium">
        <color rgb="FF0000FF"/>
      </top>
      <bottom style="thin">
        <color indexed="64"/>
      </bottom>
      <diagonal/>
    </border>
    <border>
      <left style="medium">
        <color indexed="64"/>
      </left>
      <right style="thin">
        <color theme="1"/>
      </right>
      <top style="thin">
        <color indexed="64"/>
      </top>
      <bottom style="thin">
        <color indexed="64"/>
      </bottom>
      <diagonal/>
    </border>
    <border>
      <left style="medium">
        <color indexed="64"/>
      </left>
      <right style="thin">
        <color theme="1"/>
      </right>
      <top style="medium">
        <color rgb="FF0000FF"/>
      </top>
      <bottom style="thin">
        <color rgb="FF000000"/>
      </bottom>
      <diagonal/>
    </border>
    <border>
      <left style="medium">
        <color indexed="64"/>
      </left>
      <right style="thin">
        <color theme="1"/>
      </right>
      <top style="thin">
        <color rgb="FF000000"/>
      </top>
      <bottom style="thin">
        <color rgb="FF000000"/>
      </bottom>
      <diagonal/>
    </border>
    <border>
      <left style="medium">
        <color indexed="64"/>
      </left>
      <right style="thin">
        <color theme="1"/>
      </right>
      <top style="thin">
        <color rgb="FF000000"/>
      </top>
      <bottom style="medium">
        <color theme="1"/>
      </bottom>
      <diagonal/>
    </border>
    <border>
      <left style="medium">
        <color indexed="64"/>
      </left>
      <right style="thin">
        <color rgb="FF000000"/>
      </right>
      <top style="medium">
        <color rgb="FF0000FF"/>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double">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theme="8" tint="0.59996337778862885"/>
      </right>
      <top style="medium">
        <color rgb="FF000000"/>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medium">
        <color rgb="FF0000FF"/>
      </top>
      <bottom style="thin">
        <color rgb="FF000000"/>
      </bottom>
      <diagonal/>
    </border>
    <border>
      <left style="medium">
        <color theme="1"/>
      </left>
      <right style="medium">
        <color indexed="64"/>
      </right>
      <top style="medium">
        <color rgb="FF0000FF"/>
      </top>
      <bottom style="thin">
        <color theme="1"/>
      </bottom>
      <diagonal/>
    </border>
    <border>
      <left style="medium">
        <color theme="1"/>
      </left>
      <right style="medium">
        <color indexed="64"/>
      </right>
      <top/>
      <bottom style="thin">
        <color theme="1"/>
      </bottom>
      <diagonal/>
    </border>
    <border>
      <left/>
      <right style="medium">
        <color theme="1"/>
      </right>
      <top style="thin">
        <color rgb="FF000000"/>
      </top>
      <bottom style="medium">
        <color indexed="64"/>
      </bottom>
      <diagonal/>
    </border>
    <border>
      <left/>
      <right style="medium">
        <color theme="1"/>
      </right>
      <top style="medium">
        <color indexed="64"/>
      </top>
      <bottom style="thin">
        <color rgb="FF000000"/>
      </bottom>
      <diagonal/>
    </border>
    <border>
      <left/>
      <right style="medium">
        <color theme="1"/>
      </right>
      <top style="thin">
        <color rgb="FF000000"/>
      </top>
      <bottom style="thin">
        <color rgb="FF000000"/>
      </bottom>
      <diagonal/>
    </border>
    <border>
      <left style="thin">
        <color rgb="FF000000"/>
      </left>
      <right style="thin">
        <color rgb="FF000000"/>
      </right>
      <top style="thin">
        <color rgb="FF000000"/>
      </top>
      <bottom style="medium">
        <color rgb="FF0000FF"/>
      </bottom>
      <diagonal/>
    </border>
    <border>
      <left/>
      <right style="thin">
        <color rgb="FF000000"/>
      </right>
      <top/>
      <bottom style="thin">
        <color rgb="FF000000"/>
      </bottom>
      <diagonal/>
    </border>
    <border>
      <left/>
      <right style="thin">
        <color theme="1"/>
      </right>
      <top/>
      <bottom style="medium">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theme="1"/>
      </right>
      <top style="medium">
        <color indexed="64"/>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style="thin">
        <color rgb="FF000000"/>
      </right>
      <top/>
      <bottom style="medium">
        <color theme="1"/>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top style="medium">
        <color indexed="64"/>
      </top>
      <bottom style="thin">
        <color theme="1"/>
      </bottom>
      <diagonal/>
    </border>
    <border>
      <left/>
      <right style="thin">
        <color rgb="FF000000"/>
      </right>
      <top style="medium">
        <color indexed="64"/>
      </top>
      <bottom style="thin">
        <color theme="1"/>
      </bottom>
      <diagonal/>
    </border>
    <border>
      <left/>
      <right/>
      <top style="thin">
        <color theme="1"/>
      </top>
      <bottom style="medium">
        <color theme="1"/>
      </bottom>
      <diagonal/>
    </border>
    <border>
      <left/>
      <right style="thin">
        <color rgb="FF000000"/>
      </right>
      <top style="thin">
        <color theme="1"/>
      </top>
      <bottom style="medium">
        <color theme="1"/>
      </bottom>
      <diagonal/>
    </border>
    <border>
      <left/>
      <right style="thin">
        <color theme="1"/>
      </right>
      <top style="medium">
        <color theme="1"/>
      </top>
      <bottom style="medium">
        <color theme="1"/>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indexed="64"/>
      </top>
      <bottom style="thin">
        <color theme="1"/>
      </bottom>
      <diagonal/>
    </border>
    <border>
      <left style="thin">
        <color rgb="FF000000"/>
      </left>
      <right style="thin">
        <color rgb="FF000000"/>
      </right>
      <top style="thin">
        <color theme="1"/>
      </top>
      <bottom style="medium">
        <color theme="1"/>
      </bottom>
      <diagonal/>
    </border>
    <border>
      <left style="thin">
        <color rgb="FF000000"/>
      </left>
      <right style="medium">
        <color theme="1"/>
      </right>
      <top style="thin">
        <color rgb="FF000000"/>
      </top>
      <bottom style="medium">
        <color indexed="64"/>
      </bottom>
      <diagonal/>
    </border>
    <border>
      <left/>
      <right style="thin">
        <color rgb="FF000000"/>
      </right>
      <top style="thin">
        <color rgb="FF000000"/>
      </top>
      <bottom style="medium">
        <color rgb="FF0000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theme="8" tint="0.59996337778862885"/>
      </right>
      <top style="medium">
        <color indexed="64"/>
      </top>
      <bottom style="medium">
        <color indexed="64"/>
      </bottom>
      <diagonal/>
    </border>
    <border>
      <left style="thin">
        <color theme="8" tint="0.59996337778862885"/>
      </left>
      <right style="thin">
        <color theme="8" tint="0.59996337778862885"/>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rgb="FF0000FF"/>
      </top>
      <bottom style="thin">
        <color rgb="FF000000"/>
      </bottom>
      <diagonal/>
    </border>
    <border>
      <left/>
      <right style="thin">
        <color rgb="FF000000"/>
      </right>
      <top style="thin">
        <color rgb="FF000000"/>
      </top>
      <bottom style="double">
        <color indexed="64"/>
      </bottom>
      <diagonal/>
    </border>
    <border>
      <left/>
      <right style="thin">
        <color rgb="FF000000"/>
      </right>
      <top style="thin">
        <color rgb="FF000000"/>
      </top>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indexed="64"/>
      </right>
      <top style="thin">
        <color rgb="FF000000"/>
      </top>
      <bottom style="double">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thin">
        <color indexed="64"/>
      </right>
      <top style="medium">
        <color indexed="64"/>
      </top>
      <bottom style="medium">
        <color indexed="64"/>
      </bottom>
      <diagonal/>
    </border>
    <border>
      <left style="thin">
        <color theme="8" tint="0.59996337778862885"/>
      </left>
      <right style="medium">
        <color indexed="64"/>
      </right>
      <top style="medium">
        <color indexed="64"/>
      </top>
      <bottom style="medium">
        <color indexed="64"/>
      </bottom>
      <diagonal/>
    </border>
    <border>
      <left style="medium">
        <color theme="1"/>
      </left>
      <right style="medium">
        <color indexed="64"/>
      </right>
      <top/>
      <bottom style="medium">
        <color indexed="64"/>
      </bottom>
      <diagonal/>
    </border>
    <border>
      <left style="thin">
        <color theme="1"/>
      </left>
      <right style="thin">
        <color rgb="FF000000"/>
      </right>
      <top style="medium">
        <color indexed="64"/>
      </top>
      <bottom style="thin">
        <color rgb="FF000000"/>
      </bottom>
      <diagonal/>
    </border>
    <border>
      <left style="thin">
        <color theme="1"/>
      </left>
      <right style="thin">
        <color rgb="FF000000"/>
      </right>
      <top style="thin">
        <color rgb="FF000000"/>
      </top>
      <bottom style="medium">
        <color indexed="64"/>
      </bottom>
      <diagonal/>
    </border>
    <border>
      <left/>
      <right style="thin">
        <color theme="1"/>
      </right>
      <top style="medium">
        <color rgb="FF0000FF"/>
      </top>
      <bottom style="thin">
        <color indexed="64"/>
      </bottom>
      <diagonal/>
    </border>
    <border>
      <left/>
      <right style="thin">
        <color theme="1"/>
      </right>
      <top style="thin">
        <color indexed="64"/>
      </top>
      <bottom style="medium">
        <color indexed="64"/>
      </bottom>
      <diagonal/>
    </border>
    <border>
      <left style="thin">
        <color rgb="FF000000"/>
      </left>
      <right style="thin">
        <color indexed="64"/>
      </right>
      <top style="thin">
        <color rgb="FF000000"/>
      </top>
      <bottom style="medium">
        <color indexed="64"/>
      </bottom>
      <diagonal/>
    </border>
    <border>
      <left style="thin">
        <color rgb="FF000000"/>
      </left>
      <right style="thin">
        <color indexed="64"/>
      </right>
      <top style="thin">
        <color rgb="FF000000"/>
      </top>
      <bottom style="medium">
        <color theme="1"/>
      </bottom>
      <diagonal/>
    </border>
    <border>
      <left/>
      <right style="thin">
        <color theme="1"/>
      </right>
      <top style="medium">
        <color rgb="FF0000FF"/>
      </top>
      <bottom style="thin">
        <color rgb="FF000000"/>
      </bottom>
      <diagonal/>
    </border>
    <border>
      <left/>
      <right style="thin">
        <color theme="1"/>
      </right>
      <top style="thin">
        <color rgb="FF000000"/>
      </top>
      <bottom style="thin">
        <color rgb="FF000000"/>
      </bottom>
      <diagonal/>
    </border>
    <border>
      <left/>
      <right style="thin">
        <color theme="1"/>
      </right>
      <top style="thin">
        <color rgb="FF000000"/>
      </top>
      <bottom style="medium">
        <color theme="1"/>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rgb="FF000000"/>
      </left>
      <right style="medium">
        <color indexed="64"/>
      </right>
      <top style="thin">
        <color rgb="FF000000"/>
      </top>
      <bottom style="double">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bottom style="double">
        <color indexed="64"/>
      </bottom>
      <diagonal/>
    </border>
  </borders>
  <cellStyleXfs count="7">
    <xf numFmtId="0" fontId="0" fillId="0" borderId="0"/>
    <xf numFmtId="0" fontId="1" fillId="0" borderId="0"/>
    <xf numFmtId="0" fontId="2" fillId="0" borderId="0"/>
    <xf numFmtId="165" fontId="2" fillId="0" borderId="0"/>
    <xf numFmtId="0" fontId="2" fillId="0" borderId="0"/>
    <xf numFmtId="165" fontId="4" fillId="0" borderId="0"/>
    <xf numFmtId="166" fontId="4" fillId="0" borderId="0"/>
  </cellStyleXfs>
  <cellXfs count="279">
    <xf numFmtId="0" fontId="0" fillId="0" borderId="0" xfId="0"/>
    <xf numFmtId="0" fontId="3" fillId="2" borderId="0" xfId="0" applyFont="1" applyFill="1"/>
    <xf numFmtId="0" fontId="7" fillId="2" borderId="0" xfId="0" applyFont="1" applyFill="1"/>
    <xf numFmtId="0" fontId="8" fillId="2" borderId="0" xfId="0" applyFont="1" applyFill="1"/>
    <xf numFmtId="0" fontId="9" fillId="8" borderId="0" xfId="0" applyFont="1" applyFill="1" applyAlignment="1">
      <alignment vertical="top"/>
    </xf>
    <xf numFmtId="0" fontId="7" fillId="2" borderId="0" xfId="0" applyFont="1" applyFill="1" applyAlignment="1">
      <alignment horizontal="left"/>
    </xf>
    <xf numFmtId="0" fontId="9" fillId="4" borderId="0" xfId="0" applyFont="1" applyFill="1" applyAlignment="1">
      <alignment vertical="top"/>
    </xf>
    <xf numFmtId="0" fontId="9" fillId="4" borderId="0" xfId="0" applyFont="1" applyFill="1" applyAlignment="1">
      <alignment horizontal="left" vertical="top" wrapText="1"/>
    </xf>
    <xf numFmtId="0" fontId="10" fillId="2" borderId="0" xfId="0" applyFont="1" applyFill="1" applyAlignment="1">
      <alignment vertical="top"/>
    </xf>
    <xf numFmtId="0" fontId="11" fillId="2" borderId="0" xfId="0" applyFont="1" applyFill="1" applyAlignment="1">
      <alignment horizontal="left"/>
    </xf>
    <xf numFmtId="0" fontId="11" fillId="3" borderId="17" xfId="0" applyFont="1" applyFill="1" applyBorder="1" applyProtection="1">
      <protection locked="0"/>
    </xf>
    <xf numFmtId="0" fontId="11" fillId="3" borderId="17" xfId="0" applyFont="1" applyFill="1" applyBorder="1" applyAlignment="1" applyProtection="1">
      <alignment horizontal="left"/>
      <protection locked="0"/>
    </xf>
    <xf numFmtId="2" fontId="19" fillId="3" borderId="29" xfId="0" applyNumberFormat="1" applyFont="1" applyFill="1" applyBorder="1" applyAlignment="1" applyProtection="1">
      <alignment horizontal="center"/>
      <protection locked="0"/>
    </xf>
    <xf numFmtId="0" fontId="11" fillId="3" borderId="5" xfId="0" applyFont="1" applyFill="1" applyBorder="1" applyProtection="1">
      <protection locked="0"/>
    </xf>
    <xf numFmtId="0" fontId="11" fillId="3" borderId="5" xfId="0" applyFont="1" applyFill="1" applyBorder="1" applyAlignment="1" applyProtection="1">
      <alignment horizontal="left"/>
      <protection locked="0"/>
    </xf>
    <xf numFmtId="2" fontId="19" fillId="3" borderId="30" xfId="0" applyNumberFormat="1" applyFont="1" applyFill="1" applyBorder="1" applyAlignment="1" applyProtection="1">
      <alignment horizontal="center"/>
      <protection locked="0"/>
    </xf>
    <xf numFmtId="0" fontId="11" fillId="3" borderId="19" xfId="0" applyFont="1" applyFill="1" applyBorder="1" applyProtection="1">
      <protection locked="0"/>
    </xf>
    <xf numFmtId="0" fontId="11" fillId="3" borderId="19" xfId="0" applyFont="1" applyFill="1" applyBorder="1" applyAlignment="1" applyProtection="1">
      <alignment horizontal="left"/>
      <protection locked="0"/>
    </xf>
    <xf numFmtId="2" fontId="19" fillId="3" borderId="31" xfId="0" applyNumberFormat="1" applyFont="1" applyFill="1" applyBorder="1" applyAlignment="1" applyProtection="1">
      <alignment horizontal="center"/>
      <protection locked="0"/>
    </xf>
    <xf numFmtId="1" fontId="19" fillId="3" borderId="24" xfId="0" applyNumberFormat="1" applyFont="1" applyFill="1" applyBorder="1" applyAlignment="1" applyProtection="1">
      <alignment horizontal="center"/>
      <protection locked="0"/>
    </xf>
    <xf numFmtId="168" fontId="19" fillId="3" borderId="25" xfId="0" applyNumberFormat="1" applyFont="1" applyFill="1" applyBorder="1" applyAlignment="1" applyProtection="1">
      <alignment horizontal="center"/>
      <protection locked="0"/>
    </xf>
    <xf numFmtId="2" fontId="19" fillId="3" borderId="26" xfId="0" applyNumberFormat="1" applyFont="1" applyFill="1" applyBorder="1" applyAlignment="1" applyProtection="1">
      <alignment horizontal="center"/>
      <protection locked="0"/>
    </xf>
    <xf numFmtId="2" fontId="19" fillId="3" borderId="27" xfId="0" applyNumberFormat="1" applyFont="1" applyFill="1" applyBorder="1" applyAlignment="1" applyProtection="1">
      <alignment horizontal="center"/>
      <protection locked="0"/>
    </xf>
    <xf numFmtId="2" fontId="19" fillId="3" borderId="28" xfId="0" applyNumberFormat="1" applyFont="1" applyFill="1" applyBorder="1" applyAlignment="1" applyProtection="1">
      <alignment horizontal="center"/>
      <protection locked="0"/>
    </xf>
    <xf numFmtId="0" fontId="23" fillId="0" borderId="0" xfId="0" applyFont="1"/>
    <xf numFmtId="0" fontId="29"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vertical="center" wrapText="1"/>
    </xf>
    <xf numFmtId="6"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vertical="center"/>
    </xf>
    <xf numFmtId="0" fontId="7" fillId="3" borderId="5" xfId="0" applyFont="1" applyFill="1" applyBorder="1" applyAlignment="1" applyProtection="1">
      <alignment vertical="center" indent="1"/>
      <protection locked="0"/>
    </xf>
    <xf numFmtId="0" fontId="7" fillId="3" borderId="6" xfId="0" applyFont="1" applyFill="1" applyBorder="1" applyAlignment="1" applyProtection="1">
      <alignment vertical="center" indent="1"/>
      <protection locked="0"/>
    </xf>
    <xf numFmtId="0" fontId="3" fillId="10" borderId="0" xfId="0" applyFont="1" applyFill="1"/>
    <xf numFmtId="0" fontId="46" fillId="10" borderId="0" xfId="0" applyFont="1" applyFill="1"/>
    <xf numFmtId="0" fontId="11" fillId="3" borderId="67" xfId="0" applyFont="1" applyFill="1" applyBorder="1" applyAlignment="1" applyProtection="1">
      <alignment horizontal="left" vertical="center" indent="1"/>
      <protection locked="0"/>
    </xf>
    <xf numFmtId="0" fontId="11" fillId="15" borderId="67" xfId="0" applyFont="1" applyFill="1" applyBorder="1" applyAlignment="1" applyProtection="1">
      <alignment horizontal="left" vertical="center" indent="1"/>
      <protection locked="0"/>
    </xf>
    <xf numFmtId="0" fontId="7" fillId="3" borderId="94" xfId="0" applyFont="1" applyFill="1" applyBorder="1" applyAlignment="1" applyProtection="1">
      <alignment horizontal="left" vertical="center" wrapText="1"/>
      <protection locked="0"/>
    </xf>
    <xf numFmtId="0" fontId="7" fillId="3" borderId="95" xfId="0" applyFont="1" applyFill="1" applyBorder="1" applyAlignment="1" applyProtection="1">
      <alignment horizontal="left" vertical="center" wrapText="1"/>
      <protection locked="0"/>
    </xf>
    <xf numFmtId="0" fontId="11" fillId="3" borderId="17" xfId="0" applyFont="1" applyFill="1" applyBorder="1" applyAlignment="1" applyProtection="1">
      <alignment vertical="center"/>
      <protection locked="0"/>
    </xf>
    <xf numFmtId="0" fontId="7" fillId="3" borderId="17" xfId="0" applyFont="1" applyFill="1" applyBorder="1" applyAlignment="1" applyProtection="1">
      <alignment horizontal="left" vertical="center" wrapText="1"/>
      <protection locked="0"/>
    </xf>
    <xf numFmtId="2" fontId="19" fillId="3" borderId="80" xfId="0" applyNumberFormat="1" applyFont="1" applyFill="1" applyBorder="1" applyAlignment="1" applyProtection="1">
      <alignment horizontal="center" vertical="center"/>
      <protection locked="0"/>
    </xf>
    <xf numFmtId="0" fontId="11" fillId="3" borderId="5" xfId="0" applyFont="1" applyFill="1" applyBorder="1" applyAlignment="1" applyProtection="1">
      <alignment vertical="center"/>
      <protection locked="0"/>
    </xf>
    <xf numFmtId="0" fontId="7" fillId="3" borderId="5" xfId="0" applyFont="1" applyFill="1" applyBorder="1" applyAlignment="1" applyProtection="1">
      <alignment horizontal="left" vertical="center" wrapText="1"/>
      <protection locked="0"/>
    </xf>
    <xf numFmtId="2" fontId="19" fillId="3" borderId="9" xfId="0" applyNumberFormat="1" applyFont="1" applyFill="1" applyBorder="1" applyAlignment="1" applyProtection="1">
      <alignment horizontal="center" vertical="center"/>
      <protection locked="0"/>
    </xf>
    <xf numFmtId="0" fontId="11" fillId="3" borderId="19" xfId="0" applyFont="1" applyFill="1" applyBorder="1" applyAlignment="1" applyProtection="1">
      <alignment vertical="center"/>
      <protection locked="0"/>
    </xf>
    <xf numFmtId="0" fontId="7" fillId="3" borderId="19" xfId="0" applyFont="1" applyFill="1" applyBorder="1" applyAlignment="1" applyProtection="1">
      <alignment horizontal="left" vertical="center" wrapText="1"/>
      <protection locked="0"/>
    </xf>
    <xf numFmtId="2" fontId="19" fillId="3" borderId="81" xfId="0" applyNumberFormat="1" applyFont="1" applyFill="1" applyBorder="1" applyAlignment="1" applyProtection="1">
      <alignment horizontal="center" vertical="center"/>
      <protection locked="0"/>
    </xf>
    <xf numFmtId="0" fontId="7" fillId="3" borderId="17" xfId="0" applyFont="1" applyFill="1" applyBorder="1" applyAlignment="1" applyProtection="1">
      <alignment horizontal="left" vertical="center"/>
      <protection locked="0"/>
    </xf>
    <xf numFmtId="0" fontId="7" fillId="3" borderId="5" xfId="0" applyFont="1" applyFill="1" applyBorder="1" applyAlignment="1" applyProtection="1">
      <alignment horizontal="left" vertical="center"/>
      <protection locked="0"/>
    </xf>
    <xf numFmtId="1" fontId="19" fillId="3" borderId="96" xfId="0" applyNumberFormat="1" applyFont="1" applyFill="1" applyBorder="1" applyAlignment="1" applyProtection="1">
      <alignment horizontal="center" vertical="center"/>
      <protection locked="0"/>
    </xf>
    <xf numFmtId="168" fontId="19" fillId="3" borderId="97" xfId="0" applyNumberFormat="1" applyFont="1" applyFill="1" applyBorder="1" applyAlignment="1" applyProtection="1">
      <alignment horizontal="center" vertical="center"/>
      <protection locked="0"/>
    </xf>
    <xf numFmtId="2" fontId="19" fillId="3" borderId="100" xfId="0" applyNumberFormat="1" applyFont="1" applyFill="1" applyBorder="1" applyAlignment="1" applyProtection="1">
      <alignment horizontal="center" vertical="center"/>
      <protection locked="0"/>
    </xf>
    <xf numFmtId="2" fontId="19" fillId="3" borderId="101" xfId="0" applyNumberFormat="1" applyFont="1" applyFill="1" applyBorder="1" applyAlignment="1" applyProtection="1">
      <alignment horizontal="center" vertical="center"/>
      <protection locked="0"/>
    </xf>
    <xf numFmtId="2" fontId="19" fillId="3" borderId="102" xfId="0" applyNumberFormat="1" applyFont="1" applyFill="1" applyBorder="1" applyAlignment="1" applyProtection="1">
      <alignment horizontal="center" vertical="center"/>
      <protection locked="0"/>
    </xf>
    <xf numFmtId="0" fontId="11" fillId="3" borderId="45" xfId="0" applyFont="1" applyFill="1" applyBorder="1" applyAlignment="1" applyProtection="1">
      <alignment horizontal="left"/>
      <protection locked="0"/>
    </xf>
    <xf numFmtId="2" fontId="19" fillId="3" borderId="107" xfId="0" applyNumberFormat="1" applyFont="1" applyFill="1" applyBorder="1" applyAlignment="1" applyProtection="1">
      <alignment horizontal="center"/>
      <protection locked="0"/>
    </xf>
    <xf numFmtId="0" fontId="5" fillId="2" borderId="0" xfId="0" applyFont="1" applyFill="1"/>
    <xf numFmtId="0" fontId="5" fillId="2" borderId="0" xfId="0" applyFont="1" applyFill="1" applyAlignment="1">
      <alignment horizontal="right"/>
    </xf>
    <xf numFmtId="0" fontId="12" fillId="2" borderId="0" xfId="0" applyFont="1" applyFill="1"/>
    <xf numFmtId="0" fontId="11" fillId="2" borderId="0" xfId="0" applyFont="1" applyFill="1"/>
    <xf numFmtId="0" fontId="10" fillId="2" borderId="0" xfId="0" applyFont="1" applyFill="1" applyAlignment="1">
      <alignment horizontal="left" vertical="top" indent="3"/>
    </xf>
    <xf numFmtId="0" fontId="11" fillId="10" borderId="67" xfId="0" applyFont="1" applyFill="1" applyBorder="1" applyAlignment="1">
      <alignment horizontal="left" vertical="center" indent="1"/>
    </xf>
    <xf numFmtId="0" fontId="22" fillId="2" borderId="0" xfId="0" applyFont="1" applyFill="1" applyAlignment="1">
      <alignment horizontal="center"/>
    </xf>
    <xf numFmtId="0" fontId="23" fillId="2" borderId="0" xfId="0" applyFont="1" applyFill="1"/>
    <xf numFmtId="0" fontId="24" fillId="2" borderId="0" xfId="0" applyFont="1" applyFill="1"/>
    <xf numFmtId="0" fontId="31" fillId="2" borderId="0" xfId="0" applyFont="1" applyFill="1" applyAlignment="1">
      <alignment vertical="center"/>
    </xf>
    <xf numFmtId="0" fontId="25" fillId="4" borderId="18" xfId="1" applyFont="1" applyFill="1" applyBorder="1" applyAlignment="1">
      <alignment horizontal="center" vertical="top" wrapText="1"/>
    </xf>
    <xf numFmtId="0" fontId="26" fillId="4" borderId="18" xfId="1" applyFont="1" applyFill="1" applyBorder="1" applyAlignment="1">
      <alignment horizontal="center" vertical="top" wrapText="1"/>
    </xf>
    <xf numFmtId="0" fontId="27" fillId="4" borderId="18" xfId="1" applyFont="1" applyFill="1" applyBorder="1" applyAlignment="1">
      <alignment horizontal="center" vertical="top" wrapText="1"/>
    </xf>
    <xf numFmtId="0" fontId="7" fillId="2" borderId="5" xfId="0" applyFont="1" applyFill="1" applyBorder="1" applyAlignment="1">
      <alignment horizontal="left" vertical="center"/>
    </xf>
    <xf numFmtId="167" fontId="7" fillId="2" borderId="83" xfId="5" applyNumberFormat="1" applyFont="1" applyFill="1" applyBorder="1" applyAlignment="1">
      <alignment vertical="center"/>
    </xf>
    <xf numFmtId="167" fontId="11" fillId="5" borderId="36" xfId="5" applyNumberFormat="1" applyFont="1" applyFill="1" applyBorder="1" applyAlignment="1">
      <alignment vertical="center"/>
    </xf>
    <xf numFmtId="167" fontId="7" fillId="2" borderId="84" xfId="5" applyNumberFormat="1" applyFont="1" applyFill="1" applyBorder="1" applyAlignment="1">
      <alignment vertical="center"/>
    </xf>
    <xf numFmtId="167" fontId="11" fillId="5" borderId="17" xfId="5" applyNumberFormat="1" applyFont="1" applyFill="1" applyBorder="1" applyAlignment="1">
      <alignment vertical="center"/>
    </xf>
    <xf numFmtId="167" fontId="7" fillId="2" borderId="85" xfId="5" applyNumberFormat="1" applyFont="1" applyFill="1" applyBorder="1" applyAlignment="1">
      <alignment vertical="center"/>
    </xf>
    <xf numFmtId="0" fontId="7" fillId="2" borderId="19" xfId="0" applyFont="1" applyFill="1" applyBorder="1" applyAlignment="1">
      <alignment horizontal="left" vertical="center"/>
    </xf>
    <xf numFmtId="167" fontId="7" fillId="2" borderId="88" xfId="5" applyNumberFormat="1" applyFont="1" applyFill="1" applyBorder="1" applyAlignment="1">
      <alignment vertical="center"/>
    </xf>
    <xf numFmtId="167" fontId="11" fillId="5" borderId="19" xfId="5" applyNumberFormat="1" applyFont="1" applyFill="1" applyBorder="1" applyAlignment="1">
      <alignment vertical="center"/>
    </xf>
    <xf numFmtId="0" fontId="23" fillId="2" borderId="17" xfId="0" applyFont="1" applyFill="1" applyBorder="1"/>
    <xf numFmtId="0" fontId="47" fillId="2" borderId="17" xfId="0" applyFont="1" applyFill="1" applyBorder="1"/>
    <xf numFmtId="0" fontId="23" fillId="2" borderId="84" xfId="0" applyFont="1" applyFill="1" applyBorder="1"/>
    <xf numFmtId="2" fontId="23" fillId="5" borderId="43" xfId="0" applyNumberFormat="1" applyFont="1" applyFill="1" applyBorder="1" applyAlignment="1">
      <alignment horizontal="center"/>
    </xf>
    <xf numFmtId="167" fontId="23" fillId="5" borderId="87" xfId="5" applyNumberFormat="1" applyFont="1" applyFill="1" applyBorder="1"/>
    <xf numFmtId="0" fontId="23" fillId="2" borderId="6" xfId="0" applyFont="1" applyFill="1" applyBorder="1"/>
    <xf numFmtId="0" fontId="47" fillId="2" borderId="6" xfId="0" applyFont="1" applyFill="1" applyBorder="1"/>
    <xf numFmtId="0" fontId="23" fillId="2" borderId="86" xfId="0" applyFont="1" applyFill="1" applyBorder="1"/>
    <xf numFmtId="0" fontId="23" fillId="5" borderId="82" xfId="0" applyFont="1" applyFill="1" applyBorder="1"/>
    <xf numFmtId="167" fontId="23" fillId="5" borderId="6" xfId="5" applyNumberFormat="1" applyFont="1" applyFill="1" applyBorder="1"/>
    <xf numFmtId="0" fontId="29" fillId="9" borderId="89" xfId="0" applyFont="1" applyFill="1" applyBorder="1"/>
    <xf numFmtId="0" fontId="29" fillId="9" borderId="90" xfId="0" applyFont="1" applyFill="1" applyBorder="1"/>
    <xf numFmtId="0" fontId="29" fillId="9" borderId="91" xfId="0" applyFont="1" applyFill="1" applyBorder="1" applyAlignment="1">
      <alignment horizontal="right"/>
    </xf>
    <xf numFmtId="2" fontId="21" fillId="7" borderId="63" xfId="0" applyNumberFormat="1" applyFont="1" applyFill="1" applyBorder="1" applyAlignment="1">
      <alignment horizontal="center"/>
    </xf>
    <xf numFmtId="167" fontId="21" fillId="7" borderId="92" xfId="5" applyNumberFormat="1" applyFont="1" applyFill="1" applyBorder="1"/>
    <xf numFmtId="0" fontId="16" fillId="8" borderId="18" xfId="1" applyFont="1" applyFill="1" applyBorder="1" applyAlignment="1">
      <alignment horizontal="center" vertical="top" wrapText="1"/>
    </xf>
    <xf numFmtId="0" fontId="17" fillId="4" borderId="18" xfId="1" applyFont="1" applyFill="1" applyBorder="1" applyAlignment="1">
      <alignment horizontal="center" vertical="top" wrapText="1"/>
    </xf>
    <xf numFmtId="0" fontId="11" fillId="2" borderId="83" xfId="0" applyFont="1" applyFill="1" applyBorder="1" applyAlignment="1">
      <alignment vertical="center"/>
    </xf>
    <xf numFmtId="167" fontId="11" fillId="5" borderId="37" xfId="5" applyNumberFormat="1" applyFont="1" applyFill="1" applyBorder="1" applyAlignment="1">
      <alignment vertical="center"/>
    </xf>
    <xf numFmtId="0" fontId="11" fillId="2" borderId="98" xfId="0" applyFont="1" applyFill="1" applyBorder="1" applyAlignment="1">
      <alignment vertical="center"/>
    </xf>
    <xf numFmtId="167" fontId="11" fillId="5" borderId="93" xfId="5" applyNumberFormat="1" applyFont="1" applyFill="1" applyBorder="1" applyAlignment="1">
      <alignment vertical="center"/>
    </xf>
    <xf numFmtId="0" fontId="16" fillId="8" borderId="98" xfId="1" applyFont="1" applyFill="1" applyBorder="1" applyAlignment="1">
      <alignment horizontal="center" vertical="top" wrapText="1"/>
    </xf>
    <xf numFmtId="0" fontId="16" fillId="8" borderId="50" xfId="1" applyFont="1" applyFill="1" applyBorder="1" applyAlignment="1">
      <alignment horizontal="center" vertical="top" wrapText="1"/>
    </xf>
    <xf numFmtId="0" fontId="11" fillId="2" borderId="84" xfId="0" applyFont="1" applyFill="1" applyBorder="1" applyAlignment="1">
      <alignment vertical="center"/>
    </xf>
    <xf numFmtId="167" fontId="11" fillId="5" borderId="43" xfId="5" applyNumberFormat="1" applyFont="1" applyFill="1" applyBorder="1" applyAlignment="1">
      <alignment vertical="center"/>
    </xf>
    <xf numFmtId="2" fontId="35" fillId="2" borderId="0" xfId="0" applyNumberFormat="1" applyFont="1" applyFill="1" applyAlignment="1">
      <alignment horizontal="left"/>
    </xf>
    <xf numFmtId="0" fontId="34" fillId="2" borderId="85" xfId="0" applyFont="1" applyFill="1" applyBorder="1" applyAlignment="1">
      <alignment vertical="center"/>
    </xf>
    <xf numFmtId="0" fontId="11" fillId="2" borderId="99" xfId="0" applyFont="1" applyFill="1" applyBorder="1" applyAlignment="1">
      <alignment vertical="center"/>
    </xf>
    <xf numFmtId="167" fontId="11" fillId="5" borderId="48" xfId="5" applyNumberFormat="1" applyFont="1" applyFill="1" applyBorder="1" applyAlignment="1">
      <alignment vertical="center"/>
    </xf>
    <xf numFmtId="0" fontId="20" fillId="9" borderId="1" xfId="0" applyFont="1" applyFill="1" applyBorder="1"/>
    <xf numFmtId="0" fontId="20" fillId="9" borderId="2" xfId="0" applyFont="1" applyFill="1" applyBorder="1"/>
    <xf numFmtId="0" fontId="36" fillId="9" borderId="2" xfId="0" applyFont="1" applyFill="1" applyBorder="1"/>
    <xf numFmtId="0" fontId="36" fillId="9" borderId="3" xfId="0" applyFont="1" applyFill="1" applyBorder="1"/>
    <xf numFmtId="167" fontId="21" fillId="7" borderId="44" xfId="5" applyNumberFormat="1" applyFont="1" applyFill="1" applyBorder="1"/>
    <xf numFmtId="0" fontId="11" fillId="2" borderId="84" xfId="0" applyFont="1" applyFill="1" applyBorder="1"/>
    <xf numFmtId="167" fontId="11" fillId="5" borderId="17" xfId="5" applyNumberFormat="1" applyFont="1" applyFill="1" applyBorder="1"/>
    <xf numFmtId="0" fontId="11" fillId="2" borderId="86" xfId="0" applyFont="1" applyFill="1" applyBorder="1"/>
    <xf numFmtId="167" fontId="11" fillId="5" borderId="22" xfId="5" applyNumberFormat="1" applyFont="1" applyFill="1" applyBorder="1"/>
    <xf numFmtId="0" fontId="20" fillId="9" borderId="103" xfId="0" applyFont="1" applyFill="1" applyBorder="1"/>
    <xf numFmtId="0" fontId="7" fillId="9" borderId="2" xfId="0" applyFont="1" applyFill="1" applyBorder="1"/>
    <xf numFmtId="0" fontId="7" fillId="9" borderId="55" xfId="0" applyFont="1" applyFill="1" applyBorder="1"/>
    <xf numFmtId="167" fontId="21" fillId="7" borderId="23" xfId="5" applyNumberFormat="1" applyFont="1" applyFill="1" applyBorder="1"/>
    <xf numFmtId="167" fontId="21" fillId="7" borderId="79" xfId="5" applyNumberFormat="1" applyFont="1" applyFill="1" applyBorder="1"/>
    <xf numFmtId="0" fontId="38" fillId="0" borderId="0" xfId="0" applyFont="1"/>
    <xf numFmtId="0" fontId="7" fillId="10" borderId="17" xfId="0" applyFont="1" applyFill="1" applyBorder="1" applyAlignment="1">
      <alignment vertical="center" indent="1"/>
    </xf>
    <xf numFmtId="0" fontId="13" fillId="2" borderId="0" xfId="0" applyFont="1" applyFill="1" applyAlignment="1">
      <alignment horizontal="center"/>
    </xf>
    <xf numFmtId="0" fontId="15" fillId="4" borderId="18" xfId="1" applyFont="1" applyFill="1" applyBorder="1" applyAlignment="1">
      <alignment horizontal="center" vertical="top" wrapText="1"/>
    </xf>
    <xf numFmtId="0" fontId="16" fillId="4" borderId="18" xfId="1" applyFont="1" applyFill="1" applyBorder="1" applyAlignment="1">
      <alignment horizontal="center" vertical="top" wrapText="1"/>
    </xf>
    <xf numFmtId="0" fontId="7" fillId="2" borderId="5" xfId="0" applyFont="1" applyFill="1" applyBorder="1" applyAlignment="1">
      <alignment horizontal="left"/>
    </xf>
    <xf numFmtId="167" fontId="7" fillId="2" borderId="17" xfId="5" applyNumberFormat="1" applyFont="1" applyFill="1" applyBorder="1"/>
    <xf numFmtId="167" fontId="11" fillId="5" borderId="36" xfId="5" applyNumberFormat="1" applyFont="1" applyFill="1" applyBorder="1"/>
    <xf numFmtId="167" fontId="7" fillId="2" borderId="35" xfId="5" applyNumberFormat="1" applyFont="1" applyFill="1" applyBorder="1"/>
    <xf numFmtId="0" fontId="7" fillId="2" borderId="19" xfId="0" applyFont="1" applyFill="1" applyBorder="1" applyAlignment="1">
      <alignment horizontal="left"/>
    </xf>
    <xf numFmtId="167" fontId="7" fillId="2" borderId="106" xfId="5" applyNumberFormat="1" applyFont="1" applyFill="1" applyBorder="1"/>
    <xf numFmtId="167" fontId="11" fillId="5" borderId="19" xfId="5" applyNumberFormat="1" applyFont="1" applyFill="1" applyBorder="1"/>
    <xf numFmtId="0" fontId="10" fillId="2" borderId="17" xfId="0" applyFont="1" applyFill="1" applyBorder="1"/>
    <xf numFmtId="0" fontId="7" fillId="2" borderId="17" xfId="0" applyFont="1" applyFill="1" applyBorder="1"/>
    <xf numFmtId="2" fontId="10" fillId="5" borderId="32" xfId="0" applyNumberFormat="1" applyFont="1" applyFill="1" applyBorder="1" applyAlignment="1">
      <alignment horizontal="center"/>
    </xf>
    <xf numFmtId="167" fontId="10" fillId="5" borderId="17" xfId="5" applyNumberFormat="1" applyFont="1" applyFill="1" applyBorder="1"/>
    <xf numFmtId="0" fontId="10" fillId="2" borderId="6" xfId="0" applyFont="1" applyFill="1" applyBorder="1"/>
    <xf numFmtId="0" fontId="7" fillId="2" borderId="6" xfId="0" applyFont="1" applyFill="1" applyBorder="1"/>
    <xf numFmtId="0" fontId="7" fillId="5" borderId="33" xfId="0" applyFont="1" applyFill="1" applyBorder="1"/>
    <xf numFmtId="167" fontId="10" fillId="5" borderId="6" xfId="5" applyNumberFormat="1" applyFont="1" applyFill="1" applyBorder="1"/>
    <xf numFmtId="0" fontId="20" fillId="9" borderId="7" xfId="0" applyFont="1" applyFill="1" applyBorder="1"/>
    <xf numFmtId="0" fontId="20" fillId="9" borderId="8" xfId="0" applyFont="1" applyFill="1" applyBorder="1"/>
    <xf numFmtId="2" fontId="21" fillId="7" borderId="34" xfId="0" applyNumberFormat="1" applyFont="1" applyFill="1" applyBorder="1" applyAlignment="1">
      <alignment horizontal="center"/>
    </xf>
    <xf numFmtId="167" fontId="21" fillId="7" borderId="21" xfId="5" applyNumberFormat="1" applyFont="1" applyFill="1" applyBorder="1"/>
    <xf numFmtId="0" fontId="11" fillId="2" borderId="17" xfId="0" applyFont="1" applyFill="1" applyBorder="1"/>
    <xf numFmtId="167" fontId="11" fillId="5" borderId="37" xfId="5" applyNumberFormat="1" applyFont="1" applyFill="1" applyBorder="1"/>
    <xf numFmtId="0" fontId="11" fillId="2" borderId="5" xfId="0" applyFont="1" applyFill="1" applyBorder="1"/>
    <xf numFmtId="167" fontId="11" fillId="5" borderId="38" xfId="5" applyNumberFormat="1" applyFont="1" applyFill="1" applyBorder="1"/>
    <xf numFmtId="167" fontId="11" fillId="5" borderId="43" xfId="5" applyNumberFormat="1" applyFont="1" applyFill="1" applyBorder="1"/>
    <xf numFmtId="0" fontId="43" fillId="2" borderId="0" xfId="0" applyFont="1" applyFill="1"/>
    <xf numFmtId="0" fontId="34" fillId="2" borderId="5" xfId="0" applyFont="1" applyFill="1" applyBorder="1"/>
    <xf numFmtId="167" fontId="11" fillId="5" borderId="48" xfId="5" applyNumberFormat="1" applyFont="1" applyFill="1" applyBorder="1"/>
    <xf numFmtId="0" fontId="11" fillId="2" borderId="6" xfId="0" applyFont="1" applyFill="1" applyBorder="1"/>
    <xf numFmtId="0" fontId="20" fillId="9" borderId="4" xfId="0" applyFont="1" applyFill="1" applyBorder="1"/>
    <xf numFmtId="0" fontId="7" fillId="10" borderId="5" xfId="0" applyFont="1" applyFill="1" applyBorder="1" applyAlignment="1">
      <alignment vertical="center" indent="1"/>
    </xf>
    <xf numFmtId="0" fontId="7" fillId="2" borderId="45" xfId="0" applyFont="1" applyFill="1" applyBorder="1" applyAlignment="1">
      <alignment horizontal="left"/>
    </xf>
    <xf numFmtId="167" fontId="7" fillId="2" borderId="45" xfId="5" applyNumberFormat="1" applyFont="1" applyFill="1" applyBorder="1"/>
    <xf numFmtId="167" fontId="11" fillId="5" borderId="45" xfId="5" applyNumberFormat="1" applyFont="1" applyFill="1" applyBorder="1"/>
    <xf numFmtId="167" fontId="11" fillId="5" borderId="108" xfId="5" applyNumberFormat="1" applyFont="1" applyFill="1" applyBorder="1"/>
    <xf numFmtId="0" fontId="23" fillId="10" borderId="0" xfId="0" applyFont="1" applyFill="1"/>
    <xf numFmtId="0" fontId="40" fillId="10" borderId="71" xfId="0" applyFont="1" applyFill="1" applyBorder="1" applyAlignment="1">
      <alignment wrapText="1"/>
    </xf>
    <xf numFmtId="0" fontId="40" fillId="10" borderId="0" xfId="0" applyFont="1" applyFill="1" applyAlignment="1">
      <alignment wrapText="1"/>
    </xf>
    <xf numFmtId="0" fontId="28" fillId="10" borderId="0" xfId="0" applyFont="1" applyFill="1"/>
    <xf numFmtId="0" fontId="45" fillId="16" borderId="0" xfId="0" applyFont="1" applyFill="1"/>
    <xf numFmtId="0" fontId="40" fillId="13" borderId="77" xfId="0" applyFont="1" applyFill="1" applyBorder="1"/>
    <xf numFmtId="0" fontId="40" fillId="13" borderId="78" xfId="0" applyFont="1" applyFill="1" applyBorder="1"/>
    <xf numFmtId="164" fontId="40" fillId="13" borderId="79" xfId="0" applyNumberFormat="1" applyFont="1" applyFill="1" applyBorder="1"/>
    <xf numFmtId="0" fontId="28" fillId="10" borderId="0" xfId="0" applyFont="1" applyFill="1" applyAlignment="1">
      <alignment wrapText="1"/>
    </xf>
    <xf numFmtId="0" fontId="28" fillId="16" borderId="0" xfId="0" applyFont="1" applyFill="1" applyAlignment="1">
      <alignment vertical="center"/>
    </xf>
    <xf numFmtId="0" fontId="34" fillId="14" borderId="76" xfId="0" applyFont="1" applyFill="1" applyBorder="1" applyAlignment="1" applyProtection="1">
      <alignment wrapText="1"/>
      <protection locked="0"/>
    </xf>
    <xf numFmtId="164" fontId="34" fillId="14" borderId="76" xfId="0" applyNumberFormat="1" applyFont="1" applyFill="1" applyBorder="1" applyProtection="1">
      <protection locked="0"/>
    </xf>
    <xf numFmtId="0" fontId="34" fillId="14" borderId="67" xfId="0" applyFont="1" applyFill="1" applyBorder="1" applyAlignment="1" applyProtection="1">
      <alignment wrapText="1"/>
      <protection locked="0"/>
    </xf>
    <xf numFmtId="164" fontId="34" fillId="14" borderId="67" xfId="0" applyNumberFormat="1" applyFont="1" applyFill="1" applyBorder="1" applyProtection="1">
      <protection locked="0"/>
    </xf>
    <xf numFmtId="0" fontId="34" fillId="14" borderId="67" xfId="0" applyFont="1" applyFill="1" applyBorder="1" applyProtection="1">
      <protection locked="0"/>
    </xf>
    <xf numFmtId="0" fontId="34" fillId="14" borderId="75" xfId="0" applyFont="1" applyFill="1" applyBorder="1" applyAlignment="1" applyProtection="1">
      <alignment wrapText="1"/>
      <protection locked="0"/>
    </xf>
    <xf numFmtId="0" fontId="34" fillId="14" borderId="75" xfId="0" applyFont="1" applyFill="1" applyBorder="1" applyProtection="1">
      <protection locked="0"/>
    </xf>
    <xf numFmtId="0" fontId="28" fillId="14" borderId="0" xfId="0" applyFont="1" applyFill="1" applyAlignment="1" applyProtection="1">
      <alignment vertical="center"/>
      <protection locked="0"/>
      <extLst>
        <ext xmlns:xfpb="http://schemas.microsoft.com/office/spreadsheetml/2022/featurepropertybag" uri="{C7286773-470A-42A8-94C5-96B5CB345126}">
          <xfpb:xfComplement i="0"/>
        </ext>
      </extLst>
    </xf>
    <xf numFmtId="0" fontId="7" fillId="10" borderId="0" xfId="0" applyFont="1" applyFill="1"/>
    <xf numFmtId="0" fontId="12" fillId="2" borderId="0" xfId="0" applyFont="1" applyFill="1" applyAlignment="1">
      <alignment vertical="top"/>
    </xf>
    <xf numFmtId="0" fontId="42" fillId="2" borderId="0" xfId="0" applyFont="1" applyFill="1" applyAlignment="1">
      <alignment horizontal="center"/>
    </xf>
    <xf numFmtId="0" fontId="42" fillId="2" borderId="0" xfId="0" applyFont="1" applyFill="1" applyAlignment="1">
      <alignment horizontal="right" indent="1"/>
    </xf>
    <xf numFmtId="0" fontId="20" fillId="11" borderId="61" xfId="0" applyFont="1" applyFill="1" applyBorder="1"/>
    <xf numFmtId="0" fontId="20" fillId="11" borderId="62" xfId="0" applyFont="1" applyFill="1" applyBorder="1"/>
    <xf numFmtId="0" fontId="20" fillId="11" borderId="66" xfId="0" applyFont="1" applyFill="1" applyBorder="1"/>
    <xf numFmtId="167" fontId="21" fillId="7" borderId="64" xfId="5" applyNumberFormat="1" applyFont="1" applyFill="1" applyBorder="1"/>
    <xf numFmtId="0" fontId="20" fillId="9" borderId="61" xfId="0" applyFont="1" applyFill="1" applyBorder="1"/>
    <xf numFmtId="0" fontId="20" fillId="9" borderId="62" xfId="0" applyFont="1" applyFill="1" applyBorder="1"/>
    <xf numFmtId="0" fontId="36" fillId="9" borderId="62" xfId="0" applyFont="1" applyFill="1" applyBorder="1"/>
    <xf numFmtId="0" fontId="36" fillId="9" borderId="66" xfId="0" applyFont="1" applyFill="1" applyBorder="1"/>
    <xf numFmtId="0" fontId="7" fillId="9" borderId="62" xfId="0" applyFont="1" applyFill="1" applyBorder="1"/>
    <xf numFmtId="0" fontId="7" fillId="9" borderId="66" xfId="0" applyFont="1" applyFill="1" applyBorder="1"/>
    <xf numFmtId="167" fontId="21" fillId="7" borderId="65" xfId="5" applyNumberFormat="1" applyFont="1" applyFill="1" applyBorder="1"/>
    <xf numFmtId="0" fontId="30" fillId="2" borderId="0" xfId="4" applyFont="1" applyFill="1"/>
    <xf numFmtId="0" fontId="38" fillId="2" borderId="61" xfId="0" applyFont="1" applyFill="1" applyBorder="1"/>
    <xf numFmtId="0" fontId="20" fillId="2" borderId="62" xfId="0" applyFont="1" applyFill="1" applyBorder="1"/>
    <xf numFmtId="2" fontId="20" fillId="2" borderId="66" xfId="0" applyNumberFormat="1" applyFont="1" applyFill="1" applyBorder="1" applyAlignment="1">
      <alignment horizontal="center"/>
    </xf>
    <xf numFmtId="167" fontId="44" fillId="6" borderId="65" xfId="5" applyNumberFormat="1" applyFont="1" applyFill="1" applyBorder="1"/>
    <xf numFmtId="2" fontId="9" fillId="2" borderId="58" xfId="0" applyNumberFormat="1" applyFont="1" applyFill="1" applyBorder="1" applyAlignment="1">
      <alignment horizontal="left"/>
    </xf>
    <xf numFmtId="0" fontId="14" fillId="2" borderId="0" xfId="0" applyFont="1" applyFill="1" applyAlignment="1">
      <alignment horizontal="center"/>
    </xf>
    <xf numFmtId="0" fontId="39" fillId="3" borderId="56" xfId="1" applyFont="1" applyFill="1" applyBorder="1" applyAlignment="1" applyProtection="1">
      <alignment horizontal="left" vertical="top" wrapText="1"/>
      <protection locked="0"/>
    </xf>
    <xf numFmtId="165" fontId="32" fillId="2" borderId="47" xfId="5" applyFont="1" applyFill="1" applyBorder="1" applyAlignment="1">
      <alignment horizontal="center"/>
    </xf>
    <xf numFmtId="0" fontId="17" fillId="8" borderId="59" xfId="1" applyFont="1" applyFill="1" applyBorder="1" applyAlignment="1">
      <alignment horizontal="center" vertical="top" wrapText="1"/>
    </xf>
    <xf numFmtId="0" fontId="37" fillId="8" borderId="18" xfId="1" applyFont="1" applyFill="1" applyBorder="1" applyAlignment="1">
      <alignment horizontal="left" vertical="top" wrapText="1"/>
    </xf>
    <xf numFmtId="2" fontId="9" fillId="2" borderId="57" xfId="0" applyNumberFormat="1" applyFont="1" applyFill="1" applyBorder="1" applyAlignment="1">
      <alignment horizontal="left"/>
    </xf>
    <xf numFmtId="0" fontId="20" fillId="9" borderId="14" xfId="0" applyFont="1" applyFill="1" applyBorder="1" applyAlignment="1">
      <alignment horizontal="center"/>
    </xf>
    <xf numFmtId="167" fontId="33" fillId="2" borderId="42" xfId="5" applyNumberFormat="1" applyFont="1" applyFill="1" applyBorder="1" applyAlignment="1">
      <alignment horizontal="center"/>
    </xf>
    <xf numFmtId="0" fontId="20" fillId="9" borderId="77" xfId="0" applyFont="1" applyFill="1" applyBorder="1" applyAlignment="1">
      <alignment horizontal="left"/>
    </xf>
    <xf numFmtId="0" fontId="20" fillId="9" borderId="78" xfId="0" applyFont="1" applyFill="1" applyBorder="1" applyAlignment="1">
      <alignment horizontal="left"/>
    </xf>
    <xf numFmtId="165" fontId="32" fillId="2" borderId="46" xfId="5" applyFont="1" applyFill="1" applyBorder="1" applyAlignment="1">
      <alignment horizontal="center"/>
    </xf>
    <xf numFmtId="167" fontId="33" fillId="2" borderId="5" xfId="5" applyNumberFormat="1" applyFont="1" applyFill="1" applyBorder="1" applyAlignment="1">
      <alignment horizontal="center"/>
    </xf>
    <xf numFmtId="0" fontId="6" fillId="10" borderId="0" xfId="0" applyFont="1" applyFill="1" applyAlignment="1">
      <alignment horizontal="left" vertical="top" wrapText="1"/>
    </xf>
    <xf numFmtId="167" fontId="33" fillId="2" borderId="45" xfId="5" applyNumberFormat="1" applyFont="1" applyFill="1" applyBorder="1" applyAlignment="1">
      <alignment horizontal="center"/>
    </xf>
    <xf numFmtId="0" fontId="10" fillId="2" borderId="73" xfId="0" applyFont="1" applyFill="1" applyBorder="1" applyAlignment="1">
      <alignment horizontal="center" vertical="center" wrapText="1"/>
    </xf>
    <xf numFmtId="0" fontId="10" fillId="2" borderId="0" xfId="0" applyFont="1" applyFill="1" applyAlignment="1">
      <alignment horizontal="center" vertical="center" wrapText="1"/>
    </xf>
    <xf numFmtId="0" fontId="7" fillId="3" borderId="68" xfId="0" applyFont="1" applyFill="1" applyBorder="1" applyAlignment="1" applyProtection="1">
      <alignment horizontal="center" vertical="center" wrapText="1"/>
      <protection locked="0"/>
    </xf>
    <xf numFmtId="0" fontId="7" fillId="3" borderId="69" xfId="0" applyFont="1" applyFill="1" applyBorder="1" applyAlignment="1" applyProtection="1">
      <alignment horizontal="center" vertical="center" wrapText="1"/>
      <protection locked="0"/>
    </xf>
    <xf numFmtId="0" fontId="7" fillId="3" borderId="73" xfId="0" applyFont="1" applyFill="1" applyBorder="1" applyAlignment="1" applyProtection="1">
      <alignment horizontal="center" vertical="center" wrapText="1"/>
      <protection locked="0"/>
    </xf>
    <xf numFmtId="0" fontId="7" fillId="3" borderId="74" xfId="0" applyFont="1" applyFill="1" applyBorder="1" applyAlignment="1" applyProtection="1">
      <alignment horizontal="center" vertical="center" wrapText="1"/>
      <protection locked="0"/>
    </xf>
    <xf numFmtId="0" fontId="7" fillId="3" borderId="70" xfId="0" applyFont="1" applyFill="1" applyBorder="1" applyAlignment="1" applyProtection="1">
      <alignment horizontal="center" vertical="center" wrapText="1"/>
      <protection locked="0"/>
    </xf>
    <xf numFmtId="0" fontId="7" fillId="3" borderId="72" xfId="0" applyFont="1" applyFill="1" applyBorder="1" applyAlignment="1" applyProtection="1">
      <alignment horizontal="center" vertical="center" wrapText="1"/>
      <protection locked="0"/>
    </xf>
    <xf numFmtId="0" fontId="41" fillId="13" borderId="0" xfId="0" applyFont="1" applyFill="1" applyAlignment="1">
      <alignment horizontal="left" vertical="top" wrapText="1"/>
    </xf>
    <xf numFmtId="0" fontId="37" fillId="8" borderId="50" xfId="1" applyFont="1" applyFill="1" applyBorder="1" applyAlignment="1">
      <alignment horizontal="left" vertical="top" wrapText="1"/>
    </xf>
    <xf numFmtId="2" fontId="9" fillId="2" borderId="54" xfId="0" applyNumberFormat="1" applyFont="1" applyFill="1" applyBorder="1" applyAlignment="1">
      <alignment horizontal="left"/>
    </xf>
    <xf numFmtId="0" fontId="20" fillId="9" borderId="15" xfId="0" applyFont="1" applyFill="1" applyBorder="1" applyAlignment="1">
      <alignment horizontal="center"/>
    </xf>
    <xf numFmtId="167" fontId="33" fillId="2" borderId="45" xfId="5" applyNumberFormat="1" applyFont="1" applyFill="1" applyBorder="1" applyAlignment="1">
      <alignment horizontal="center" vertical="center"/>
    </xf>
    <xf numFmtId="0" fontId="23" fillId="0" borderId="20" xfId="0" applyFont="1" applyBorder="1" applyAlignment="1">
      <alignment vertical="center"/>
    </xf>
    <xf numFmtId="167" fontId="33" fillId="2" borderId="5" xfId="5" applyNumberFormat="1" applyFont="1" applyFill="1" applyBorder="1" applyAlignment="1">
      <alignment horizontal="center" vertical="center"/>
    </xf>
    <xf numFmtId="0" fontId="23" fillId="0" borderId="9" xfId="0" applyFont="1" applyBorder="1" applyAlignment="1">
      <alignment vertical="center"/>
    </xf>
    <xf numFmtId="2" fontId="9" fillId="2" borderId="52" xfId="0" applyNumberFormat="1" applyFont="1" applyFill="1" applyBorder="1" applyAlignment="1">
      <alignment horizontal="left"/>
    </xf>
    <xf numFmtId="167" fontId="33" fillId="2" borderId="42" xfId="5" applyNumberFormat="1" applyFont="1" applyFill="1" applyBorder="1" applyAlignment="1">
      <alignment horizontal="center" vertical="center"/>
    </xf>
    <xf numFmtId="0" fontId="23" fillId="0" borderId="60" xfId="0" applyFont="1" applyBorder="1" applyAlignment="1">
      <alignment vertical="center"/>
    </xf>
    <xf numFmtId="0" fontId="7" fillId="3" borderId="68" xfId="0" applyFont="1" applyFill="1" applyBorder="1" applyAlignment="1" applyProtection="1">
      <alignment horizontal="left" vertical="center" wrapText="1" indent="1"/>
      <protection locked="0"/>
    </xf>
    <xf numFmtId="0" fontId="7" fillId="3" borderId="69" xfId="0" applyFont="1" applyFill="1" applyBorder="1" applyAlignment="1" applyProtection="1">
      <alignment horizontal="left" vertical="center" wrapText="1" indent="1"/>
      <protection locked="0"/>
    </xf>
    <xf numFmtId="0" fontId="7" fillId="3" borderId="73" xfId="0" applyFont="1" applyFill="1" applyBorder="1" applyAlignment="1" applyProtection="1">
      <alignment horizontal="left" vertical="center" wrapText="1" indent="1"/>
      <protection locked="0"/>
    </xf>
    <xf numFmtId="0" fontId="7" fillId="3" borderId="74" xfId="0" applyFont="1" applyFill="1" applyBorder="1" applyAlignment="1" applyProtection="1">
      <alignment horizontal="left" vertical="center" wrapText="1" indent="1"/>
      <protection locked="0"/>
    </xf>
    <xf numFmtId="0" fontId="7" fillId="3" borderId="70" xfId="0" applyFont="1" applyFill="1" applyBorder="1" applyAlignment="1" applyProtection="1">
      <alignment horizontal="left" vertical="center" wrapText="1" indent="1"/>
      <protection locked="0"/>
    </xf>
    <xf numFmtId="0" fontId="7" fillId="3" borderId="72" xfId="0" applyFont="1" applyFill="1" applyBorder="1" applyAlignment="1" applyProtection="1">
      <alignment horizontal="left" vertical="center" wrapText="1" indent="1"/>
      <protection locked="0"/>
    </xf>
    <xf numFmtId="0" fontId="10" fillId="2" borderId="73" xfId="0" applyFont="1" applyFill="1" applyBorder="1" applyAlignment="1">
      <alignment horizontal="right" vertical="center" wrapText="1" indent="2"/>
    </xf>
    <xf numFmtId="0" fontId="10" fillId="2" borderId="0" xfId="0" applyFont="1" applyFill="1" applyAlignment="1">
      <alignment horizontal="right" vertical="center" wrapText="1" indent="2"/>
    </xf>
    <xf numFmtId="165" fontId="32" fillId="2" borderId="46" xfId="5" applyFont="1" applyFill="1" applyBorder="1" applyAlignment="1">
      <alignment horizontal="center" vertical="center"/>
    </xf>
    <xf numFmtId="0" fontId="7" fillId="0" borderId="40" xfId="0" applyFont="1" applyBorder="1" applyAlignment="1">
      <alignment vertical="center"/>
    </xf>
    <xf numFmtId="165" fontId="32" fillId="2" borderId="59" xfId="5" applyFont="1" applyFill="1" applyBorder="1" applyAlignment="1">
      <alignment horizontal="center" vertical="center"/>
    </xf>
    <xf numFmtId="0" fontId="7" fillId="0" borderId="39" xfId="0" applyFont="1" applyBorder="1" applyAlignment="1">
      <alignment vertical="center"/>
    </xf>
    <xf numFmtId="0" fontId="16" fillId="12" borderId="76" xfId="0" applyFont="1" applyFill="1" applyBorder="1" applyAlignment="1">
      <alignment horizontal="center" vertical="center" wrapText="1"/>
    </xf>
    <xf numFmtId="0" fontId="16" fillId="12" borderId="104" xfId="0" applyFont="1" applyFill="1" applyBorder="1" applyAlignment="1">
      <alignment horizontal="center" vertical="center" wrapText="1"/>
    </xf>
    <xf numFmtId="0" fontId="16" fillId="12" borderId="67" xfId="0" applyFont="1" applyFill="1" applyBorder="1" applyAlignment="1">
      <alignment horizontal="center" vertical="center" wrapText="1"/>
    </xf>
    <xf numFmtId="0" fontId="17" fillId="12" borderId="67" xfId="0" applyFont="1" applyFill="1" applyBorder="1" applyAlignment="1">
      <alignment horizontal="center" vertical="center" wrapText="1"/>
    </xf>
    <xf numFmtId="0" fontId="16" fillId="12" borderId="75" xfId="0" applyFont="1" applyFill="1" applyBorder="1" applyAlignment="1">
      <alignment horizontal="center" vertical="center" wrapText="1"/>
    </xf>
    <xf numFmtId="0" fontId="16" fillId="12" borderId="105" xfId="0" applyFont="1" applyFill="1" applyBorder="1" applyAlignment="1">
      <alignment horizontal="center" vertical="center" wrapText="1"/>
    </xf>
    <xf numFmtId="0" fontId="20" fillId="9" borderId="62" xfId="0" applyFont="1" applyFill="1" applyBorder="1" applyAlignment="1">
      <alignment horizontal="center"/>
    </xf>
    <xf numFmtId="0" fontId="7" fillId="2" borderId="0" xfId="0" applyFont="1" applyFill="1" applyAlignment="1"/>
    <xf numFmtId="0" fontId="23" fillId="0" borderId="39" xfId="0" applyFont="1" applyBorder="1" applyAlignment="1"/>
    <xf numFmtId="0" fontId="23" fillId="0" borderId="49" xfId="0" applyFont="1" applyBorder="1" applyAlignment="1"/>
    <xf numFmtId="0" fontId="23" fillId="0" borderId="50" xfId="0" applyFont="1" applyBorder="1" applyAlignment="1"/>
    <xf numFmtId="0" fontId="23" fillId="0" borderId="51" xfId="0" applyFont="1" applyBorder="1" applyAlignment="1"/>
    <xf numFmtId="0" fontId="23" fillId="0" borderId="52" xfId="0" applyFont="1" applyBorder="1" applyAlignment="1"/>
    <xf numFmtId="0" fontId="23" fillId="0" borderId="53" xfId="0" applyFont="1" applyBorder="1" applyAlignment="1"/>
    <xf numFmtId="0" fontId="23" fillId="0" borderId="54" xfId="0" applyFont="1" applyBorder="1" applyAlignment="1"/>
    <xf numFmtId="0" fontId="23" fillId="0" borderId="15" xfId="0" applyFont="1" applyBorder="1" applyAlignment="1"/>
    <xf numFmtId="0" fontId="23" fillId="0" borderId="10" xfId="0" applyFont="1" applyBorder="1" applyAlignment="1" applyProtection="1">
      <protection locked="0"/>
    </xf>
    <xf numFmtId="0" fontId="23" fillId="0" borderId="11" xfId="0" applyFont="1" applyBorder="1" applyAlignment="1" applyProtection="1">
      <protection locked="0"/>
    </xf>
    <xf numFmtId="0" fontId="23" fillId="0" borderId="12" xfId="0" applyFont="1" applyBorder="1" applyAlignment="1" applyProtection="1">
      <protection locked="0"/>
    </xf>
    <xf numFmtId="0" fontId="23" fillId="0" borderId="0" xfId="0" applyFont="1" applyAlignment="1" applyProtection="1">
      <protection locked="0"/>
    </xf>
    <xf numFmtId="0" fontId="23" fillId="0" borderId="13" xfId="0" applyFont="1" applyBorder="1" applyAlignment="1" applyProtection="1">
      <protection locked="0"/>
    </xf>
    <xf numFmtId="0" fontId="23" fillId="0" borderId="14" xfId="0" applyFont="1" applyBorder="1" applyAlignment="1" applyProtection="1">
      <protection locked="0"/>
    </xf>
    <xf numFmtId="0" fontId="23" fillId="0" borderId="15" xfId="0" applyFont="1" applyBorder="1" applyAlignment="1" applyProtection="1">
      <protection locked="0"/>
    </xf>
    <xf numFmtId="0" fontId="23" fillId="0" borderId="16" xfId="0" applyFont="1" applyBorder="1" applyAlignment="1" applyProtection="1">
      <protection locked="0"/>
    </xf>
    <xf numFmtId="0" fontId="23" fillId="0" borderId="40" xfId="0" applyFont="1" applyBorder="1" applyAlignment="1"/>
    <xf numFmtId="0" fontId="23" fillId="0" borderId="41" xfId="0" applyFont="1" applyBorder="1" applyAlignment="1"/>
    <xf numFmtId="0" fontId="23" fillId="0" borderId="20" xfId="0" applyFont="1" applyBorder="1" applyAlignment="1"/>
    <xf numFmtId="0" fontId="23" fillId="0" borderId="9" xfId="0" applyFont="1" applyBorder="1" applyAlignment="1"/>
    <xf numFmtId="0" fontId="23" fillId="0" borderId="60" xfId="0" applyFont="1" applyBorder="1" applyAlignment="1"/>
    <xf numFmtId="0" fontId="28" fillId="10" borderId="0" xfId="0" applyFont="1" applyFill="1" applyAlignment="1"/>
    <xf numFmtId="0" fontId="28" fillId="10" borderId="74" xfId="0" applyFont="1" applyFill="1" applyBorder="1" applyAlignment="1"/>
    <xf numFmtId="0" fontId="23" fillId="0" borderId="62" xfId="0" applyFont="1" applyBorder="1" applyAlignment="1"/>
  </cellXfs>
  <cellStyles count="7">
    <cellStyle name="Comma" xfId="6" xr:uid="{00000000-0005-0000-0000-000007000000}"/>
    <cellStyle name="Currency" xfId="5" xr:uid="{00000000-0005-0000-0000-000006000000}"/>
    <cellStyle name="Currency 2" xfId="3" xr:uid="{00000000-0005-0000-0000-000004000000}"/>
    <cellStyle name="Normal" xfId="0" builtinId="0"/>
    <cellStyle name="Normal 2" xfId="2" xr:uid="{00000000-0005-0000-0000-000003000000}"/>
    <cellStyle name="Normal 3" xfId="4" xr:uid="{00000000-0005-0000-0000-000005000000}"/>
    <cellStyle name="Normal_FHT - Schedules - IFA PSA MGA V2.2" xfId="1" xr:uid="{00000000-0005-0000-0000-000001000000}"/>
  </cellStyles>
  <dxfs count="0"/>
  <tableStyles count="0" defaultTableStyle="TableStyleMedium2" defaultPivotStyle="PivotStyleLight16"/>
  <colors>
    <mruColors>
      <color rgb="FF0000CC"/>
      <color rgb="FFE5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200026</xdr:colOff>
      <xdr:row>2</xdr:row>
      <xdr:rowOff>76200</xdr:rowOff>
    </xdr:from>
    <xdr:ext cx="9344024" cy="7715250"/>
    <xdr:sp macro="" textlink="">
      <xdr:nvSpPr>
        <xdr:cNvPr id="2" name="TextBox 1">
          <a:extLst>
            <a:ext uri="{FF2B5EF4-FFF2-40B4-BE49-F238E27FC236}">
              <a16:creationId xmlns:a16="http://schemas.microsoft.com/office/drawing/2014/main" id="{AF26CF62-AA51-3739-FF83-6177A27E1F94}"/>
            </a:ext>
          </a:extLst>
        </xdr:cNvPr>
        <xdr:cNvSpPr txBox="1"/>
      </xdr:nvSpPr>
      <xdr:spPr>
        <a:xfrm>
          <a:off x="200026" y="523875"/>
          <a:ext cx="9344024" cy="771525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100"/>
            <a:t>Lead organizations are required to complete the Lead Organization Budget Tab. For the purposes of this Call for Proposals, Lead Organization refers to the organization responsible for coordinating a collaborative proposal, providing leadership across partners, and serving as the primary point of contact with Ontario Health or the Ministry of Health for implementation, reporting, accountability, and issue escalation. Lead Organization does not refer to the Lead Organizations that have been identified by each OHT to access Health Care Connect (HCC) systems.</a:t>
          </a:r>
        </a:p>
        <a:p>
          <a:endParaRPr lang="en-CA" sz="1100"/>
        </a:p>
        <a:p>
          <a:r>
            <a:rPr lang="en-CA" sz="1100"/>
            <a:t>For projects with no partner organizations, the partner organization tabs should remain blank. </a:t>
          </a:r>
        </a:p>
        <a:p>
          <a:endParaRPr lang="en-CA" sz="1100"/>
        </a:p>
        <a:p>
          <a:r>
            <a:rPr lang="en-CA" sz="1100"/>
            <a:t>For projects with Interprofessional Primary Care Teams (IPCTs) partner organizations, please fill out the Lead Organization Budget Tab in addition to the Partner IPCT Budget Tabs. Complete a separate Partner IPCT Budget Tab for each participating IPCT and select the applicable funding arrangement from the dropdown. Enter funding and FTE details only for IPCTs for which funding is requested.  If you require more Partner IPCT Budget Tabs, please contact primarycareexpansion@ontariohealth.ca </a:t>
          </a:r>
        </a:p>
        <a:p>
          <a:endParaRPr lang="en-CA" sz="1100"/>
        </a:p>
        <a:p>
          <a:r>
            <a:rPr lang="en-CA" sz="1100"/>
            <a:t>For all projects, please fill out only one One-time Startup Cost tab (i.e., irrespective of the number of Partner IPCT Budget Tabs used). Enter ONE-TIME START-UP COST details in the available Tab (this may include any anticipated one-time start-up costs). Eligible expenses may include </a:t>
          </a:r>
          <a:r>
            <a:rPr lang="en-CA" sz="1100" b="1"/>
            <a:t>clinical, administrative, and shared </a:t>
          </a:r>
          <a:r>
            <a:rPr lang="en-CA" sz="1100"/>
            <a:t>start-up space </a:t>
          </a:r>
          <a:r>
            <a:rPr lang="en-CA" sz="1100" b="1"/>
            <a:t>renovations</a:t>
          </a:r>
          <a:r>
            <a:rPr lang="en-CA" sz="1100"/>
            <a:t> (qualifying physical improvements to owned premises), </a:t>
          </a:r>
          <a:r>
            <a:rPr lang="en-CA" sz="1100" b="1"/>
            <a:t>leasehold</a:t>
          </a:r>
          <a:r>
            <a:rPr lang="en-CA" sz="1100"/>
            <a:t> </a:t>
          </a:r>
          <a:r>
            <a:rPr lang="en-CA" sz="1100" b="1"/>
            <a:t>improvements</a:t>
          </a:r>
          <a:r>
            <a:rPr lang="en-CA" sz="1100"/>
            <a:t> (tenant-funded, durable improvements affixed to leased premises), and other </a:t>
          </a:r>
          <a:r>
            <a:rPr lang="en-CA" sz="1100" b="1"/>
            <a:t>non-space readiness costs</a:t>
          </a:r>
          <a:r>
            <a:rPr lang="en-CA" sz="1100"/>
            <a:t>, such as furniture, fixtures, information technology, and related equipment, where appropriate. Please note that initial start up costs will be reviewed, and the final approved amount will be reallocated from projected 2027/28 surplus funds, in accordance with the Ministry space related direction, BPS Procurement Directive, Family Health Teams (FHTs) and Nurse Practitioner-Led Clinics (NPLCs) TPAs, Community Health Centres (CHCs) MSAA procurement provisions, and the Community Financial Policy (CFP).  If you require further information, please contact your regional representative and copy primarycareexpansion@ontariohealth.ca </a:t>
          </a:r>
        </a:p>
        <a:p>
          <a:endParaRPr lang="en-CA" sz="1100"/>
        </a:p>
        <a:p>
          <a:r>
            <a:rPr lang="en-CA" sz="1400" b="1"/>
            <a:t>Key Message on Flowing Funds to other Health Service Providers:</a:t>
          </a:r>
        </a:p>
        <a:p>
          <a:endParaRPr lang="en-CA" sz="1100" b="1"/>
        </a:p>
        <a:p>
          <a:r>
            <a:rPr lang="en-CA" sz="1100" b="0"/>
            <a:t>For the purposes of this Call for Proposals, IPCTs refers to FHTs, NPLCs, CHCs, and Indigenous Primary Health Care Organizations (IPHCOs). Pursuant to the terms of their applicable funding agreement, IPCTs cannot flow funds to other Health Service Providers or clinicians without Ontario Health or the Ministry’s written consent and approval. </a:t>
          </a:r>
          <a:r>
            <a:rPr lang="en-CA" sz="1100" b="1"/>
            <a:t>All positions funded through an IPCT agreement must be employees of the recipient IPCT organization.</a:t>
          </a:r>
        </a:p>
        <a:p>
          <a:endParaRPr lang="en-CA" sz="1100" b="0"/>
        </a:p>
        <a:p>
          <a:r>
            <a:rPr lang="en-CA" sz="1100" b="0"/>
            <a:t>Currently, there are no plans to create or fund additional models or to allow new and expanded IPCTs to transfer funds directly to physicians or physician groups. However, IPCTs can engage and work with physicians or physician groups in a manner that does not involve the transfer of funds.  For example:</a:t>
          </a:r>
        </a:p>
        <a:p>
          <a:endParaRPr lang="en-CA" sz="1100" b="0"/>
        </a:p>
        <a:p>
          <a:r>
            <a:rPr lang="en-CA" sz="1100" b="0"/>
            <a:t>• Established FHTs can invite local Family Health Organizations (FHOs) to become formally affiliated with their FHT, per section 3.2 of the FHT Agreement.</a:t>
          </a:r>
        </a:p>
        <a:p>
          <a:r>
            <a:rPr lang="en-CA" sz="1100" b="0"/>
            <a:t>• Physician groups may partner with an existing IPCT in their local area. Governed by a memorandum of understanding (MOU), IPCTs can allow access to a range of allied providers (such as RNs, RPNs, PAs, SWs, and practice support staff) to provide care to patients from those physician groups. The allied providers will remain employees of the IPCTs. This arrangement is intended to free up capacity for physicians to attach additional patients and document those attachments, while enabling the Ministry and Ontario Health to continue to monitor the use and effectiveness of IPCT investments. </a:t>
          </a:r>
        </a:p>
        <a:p>
          <a:r>
            <a:rPr lang="en-CA" sz="1100" b="0"/>
            <a:t>• Physician groups (e.g., one or more Family Health Organizations) can establish a new FHT. Those interested in creating a new team are encouraged to contact the Ministry or Ontario Health for guidance on the process.</a:t>
          </a:r>
        </a:p>
        <a:p>
          <a:endParaRPr lang="en-CA" sz="1100" b="0"/>
        </a:p>
        <a:p>
          <a:r>
            <a:rPr lang="en-CA" sz="1100" b="0"/>
            <a:t>The design of the Primary Care Action Plan is for new and expanded IPCTs to apply for funding that increases attachment. The above 3 examples demonstrate how FHTs and physician groups can work together.</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190500</xdr:colOff>
      <xdr:row>2</xdr:row>
      <xdr:rowOff>180975</xdr:rowOff>
    </xdr:from>
    <xdr:ext cx="6181725" cy="8629650"/>
    <xdr:sp macro="" textlink="">
      <xdr:nvSpPr>
        <xdr:cNvPr id="2" name="TextBox 1">
          <a:extLst>
            <a:ext uri="{FF2B5EF4-FFF2-40B4-BE49-F238E27FC236}">
              <a16:creationId xmlns:a16="http://schemas.microsoft.com/office/drawing/2014/main" id="{08CB147A-C98F-4DC7-8A01-12B92C8D72D4}"/>
            </a:ext>
          </a:extLst>
        </xdr:cNvPr>
        <xdr:cNvSpPr txBox="1"/>
      </xdr:nvSpPr>
      <xdr:spPr>
        <a:xfrm>
          <a:off x="12306300" y="781050"/>
          <a:ext cx="6181725" cy="862965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800" b="1"/>
            <a:t>Instructions:</a:t>
          </a:r>
        </a:p>
        <a:p>
          <a:endParaRPr lang="en-CA" sz="1100" b="0"/>
        </a:p>
        <a:p>
          <a:r>
            <a:rPr lang="en-CA" sz="1400" b="1"/>
            <a:t>STEP 1:</a:t>
          </a:r>
        </a:p>
        <a:p>
          <a:r>
            <a:rPr lang="en-CA" sz="1100" b="0"/>
            <a:t>Enter HUMAN RESOURCE details by selecting resource job titles (available for selection in Column B dropdown -  Salary will automatically populate)</a:t>
          </a:r>
        </a:p>
        <a:p>
          <a:r>
            <a:rPr lang="en-CA" sz="1100" b="0"/>
            <a:t>Include annual full-time equivalent (FTE) # for each resource in Column F</a:t>
          </a:r>
        </a:p>
        <a:p>
          <a:r>
            <a:rPr lang="en-CA" sz="1100" b="0"/>
            <a:t>Base Funding Total will automatically calculate.</a:t>
          </a:r>
        </a:p>
        <a:p>
          <a:r>
            <a:rPr lang="en-CA" sz="1100" b="0"/>
            <a:t>Please identify the primary deployment site where the FTE will deliver services on this sheet in Column D.</a:t>
          </a:r>
        </a:p>
        <a:p>
          <a:endParaRPr lang="en-CA" sz="1100" b="0"/>
        </a:p>
        <a:p>
          <a:r>
            <a:rPr lang="en-CA" sz="1400" b="1"/>
            <a:t>STEP 2:</a:t>
          </a:r>
        </a:p>
        <a:p>
          <a:r>
            <a:rPr lang="en-CA" sz="1100" b="0"/>
            <a:t>Enter number of Specialist Sessions in Column C (Funding will automatically calculate based on included rate - $760 per three hours)</a:t>
          </a:r>
        </a:p>
        <a:p>
          <a:r>
            <a:rPr lang="en-CA" sz="1100" b="0"/>
            <a:t>Enter annual NP FTE amount for Collaborating Physicians in Column C (Funding will automatically calculate based on included rated - $12,309.69 per year, per FTE NP)</a:t>
          </a:r>
        </a:p>
        <a:p>
          <a:r>
            <a:rPr lang="en-CA" sz="1100" b="0"/>
            <a:t>Please identify the primary deployment site where the FTE will deliver services on this sheet in Column D.</a:t>
          </a:r>
        </a:p>
        <a:p>
          <a:endParaRPr lang="en-CA" sz="1100" b="0"/>
        </a:p>
        <a:p>
          <a:r>
            <a:rPr lang="en-CA" sz="1400" b="1"/>
            <a:t>STEP 3:</a:t>
          </a:r>
        </a:p>
        <a:p>
          <a:r>
            <a:rPr lang="en-CA" sz="1100" b="0"/>
            <a:t>Enter PHYSICIAN FTE  by including annual FTE amount for each Physician type (CHC, BSM, IPHCO) in Column C</a:t>
          </a:r>
        </a:p>
        <a:p>
          <a:r>
            <a:rPr lang="en-CA" sz="1100" b="0"/>
            <a:t>Please identify the primary deployment site where the FTE will deliver services on this sheet in Column D.</a:t>
          </a:r>
        </a:p>
        <a:p>
          <a:endParaRPr lang="en-CA" sz="1100" b="0"/>
        </a:p>
        <a:p>
          <a:r>
            <a:rPr lang="en-CA" sz="1400" b="1"/>
            <a:t>STEP 4:</a:t>
          </a:r>
        </a:p>
        <a:p>
          <a:r>
            <a:rPr lang="en-CA" sz="1100" b="0"/>
            <a:t>Review OPERATIONAL OVERHEAD details in the available cells (it reflects a 25% per FTE overhead charge for the total FTE found in the Human Resources table above)</a:t>
          </a:r>
        </a:p>
        <a:p>
          <a:endParaRPr lang="en-CA" sz="1100" b="0"/>
        </a:p>
        <a:p>
          <a:r>
            <a:rPr lang="en-CA" sz="1400" b="1"/>
            <a:t>STEP 5:</a:t>
          </a:r>
        </a:p>
        <a:p>
          <a:r>
            <a:rPr lang="en-CA" sz="1100" b="0"/>
            <a:t>Complete a separate Partner IPCT Budget Tab for each participating IPCT and select the applicable funding arrangement from the dropdown. Enter funding and FTE details only for IPCTs for which funding is requested. </a:t>
          </a:r>
        </a:p>
        <a:p>
          <a:endParaRPr lang="en-CA" sz="1100" b="0"/>
        </a:p>
        <a:p>
          <a:r>
            <a:rPr lang="en-CA" sz="1400" b="1"/>
            <a:t>Notes:</a:t>
          </a:r>
        </a:p>
        <a:p>
          <a:r>
            <a:rPr lang="en-CA" sz="1100" b="0"/>
            <a:t>- Please select the position title that most closely aligns with the role for the FTEs being requested</a:t>
          </a:r>
        </a:p>
        <a:p>
          <a:r>
            <a:rPr lang="en-CA" sz="1100" b="0"/>
            <a:t>- Salary rates are for budgeting purposes and do not incorporate future increases. </a:t>
          </a:r>
        </a:p>
        <a:p>
          <a:r>
            <a:rPr lang="en-CA" sz="1100" b="0"/>
            <a:t>- This budget sheet is applicable only to the purposes of this specific funding</a:t>
          </a:r>
        </a:p>
        <a:p>
          <a:endParaRPr lang="en-CA" sz="1100" b="0"/>
        </a:p>
        <a:p>
          <a:r>
            <a:rPr lang="en-CA" sz="1200" b="1" i="0" u="sng"/>
            <a:t>Important</a:t>
          </a:r>
          <a:r>
            <a:rPr lang="en-CA" sz="1100" b="1" i="0" u="sng"/>
            <a:t>:</a:t>
          </a:r>
          <a:r>
            <a:rPr lang="en-CA" sz="1100" b="0"/>
            <a:t> </a:t>
          </a:r>
          <a:endParaRPr lang="en-CA" sz="1100" b="0" i="0" u="none" strike="noStrike">
            <a:solidFill>
              <a:schemeClr val="tx1"/>
            </a:solidFill>
            <a:effectLst/>
            <a:latin typeface="+mn-lt"/>
            <a:ea typeface="+mn-ea"/>
            <a:cs typeface="+mn-cs"/>
          </a:endParaRPr>
        </a:p>
        <a:p>
          <a:r>
            <a:rPr lang="en-CA" sz="1100" b="1"/>
            <a:t>Do not alter the structure, formulas, formatting, or dropdowns in this template. If you require additional rows or Partner IPCT Budget Tabs, please </a:t>
          </a:r>
          <a:r>
            <a:rPr lang="en-CA" sz="1100" b="1" i="1"/>
            <a:t>contact primarycareexpansion@ontariohealth.ca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xdr:row>
      <xdr:rowOff>0</xdr:rowOff>
    </xdr:from>
    <xdr:ext cx="7096125" cy="5105400"/>
    <xdr:sp macro="" textlink="">
      <xdr:nvSpPr>
        <xdr:cNvPr id="2" name="TextBox 1">
          <a:extLst>
            <a:ext uri="{FF2B5EF4-FFF2-40B4-BE49-F238E27FC236}">
              <a16:creationId xmlns:a16="http://schemas.microsoft.com/office/drawing/2014/main" id="{9B1E14F4-71C5-40A3-AEC5-BA3DF20622AC}"/>
            </a:ext>
          </a:extLst>
        </xdr:cNvPr>
        <xdr:cNvSpPr txBox="1"/>
      </xdr:nvSpPr>
      <xdr:spPr>
        <a:xfrm>
          <a:off x="11963400" y="285750"/>
          <a:ext cx="7096125" cy="510540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800" b="1"/>
            <a:t>INSTRUCTIONS</a:t>
          </a:r>
        </a:p>
        <a:p>
          <a:endParaRPr lang="en-CA" sz="1100" b="1"/>
        </a:p>
        <a:p>
          <a:r>
            <a:rPr lang="en-CA" sz="1100" b="0"/>
            <a:t>Enter ONE-TIME START-UP COST details in the provided table, including the associated organization site and a brief description of each type of cost (e.g., Clinical Space Related such as reconfiguring existing space for clinical use/minor leasehold improvements such as plumbing, electrical, etc., or Non-Space Related  such as Furniture and Fixtures, IT and Technology, etc.). Please ensure that only one type of start up cost is included per line item, and that costs are broken out by site (i.e., do not combine multiple cost types or sites in a single line). If additional rows are required on this sheet, please contact "primarycareexpansion@ontariohealth.ca". Please note that initial start up costs will be reviewed, and the final approved amount will be reallocated from projected 2027/28 surplus funds, in accordance with the Ministry space related direction, BPS Procurement Directive, FHT and NPLC TPAs, CHC MSAA procurement provisions, and the Community Financial Policy (CFP). </a:t>
          </a:r>
        </a:p>
        <a:p>
          <a:endParaRPr lang="en-CA" sz="1100" b="1"/>
        </a:p>
        <a:p>
          <a:r>
            <a:rPr lang="en-CA" sz="1600" b="1"/>
            <a:t>HOW WILL THE </a:t>
          </a:r>
          <a:r>
            <a:rPr lang="en-CA" sz="1600" b="1" baseline="0"/>
            <a:t>ONE-TIME START-UP COSTS BE FUNDED?</a:t>
          </a:r>
        </a:p>
        <a:p>
          <a:endParaRPr lang="en-CA" sz="1100" b="1" baseline="0"/>
        </a:p>
        <a:p>
          <a:r>
            <a:rPr lang="en-CA" sz="1100" b="0"/>
            <a:t>All one-time start-up costs must be actualized from the projected surplus funds generated during the 2027/28 fiscal year. Specifically, these costs will be reallocated from any projected surplus within the Human Health Resources (HHR) allocation and/or the Operational Overhead budget for 2027/28. Any such reallocation remains subject to review and final approval by OH and/or MOH and must adhere to the requirements outlined on current clinical space-related direction, policies, agreements, and the Community Financial Policy (CFP). </a:t>
          </a:r>
        </a:p>
        <a:p>
          <a:endParaRPr lang="en-CA" sz="1100" b="0"/>
        </a:p>
        <a:p>
          <a:r>
            <a:rPr lang="en-CA" sz="1100" b="0"/>
            <a:t>Please consider the time and resources required to complete space-related procurement processes when planning project timelines and implementation activities.</a:t>
          </a:r>
        </a:p>
        <a:p>
          <a:endParaRPr lang="en-CA" sz="1100" b="0"/>
        </a:p>
        <a:p>
          <a:r>
            <a:rPr lang="en-CA" sz="1100" b="0"/>
            <a:t>IPCTs considering the use of physician funding for start-up costs are required to consult with their Ontario Health regional representative(s) before proceeding to ensure alignment with applicable funding and approval requirements. If you require further information, please contact your regional representative and copy </a:t>
          </a:r>
          <a:r>
            <a:rPr lang="en-CA" sz="1100" b="1" i="1" u="sng"/>
            <a:t>primarycareexpansion@ontariohealth.ca</a:t>
          </a:r>
          <a:r>
            <a:rPr lang="en-CA" sz="1100" b="1" i="1"/>
            <a:t> </a:t>
          </a:r>
        </a:p>
        <a:p>
          <a:endParaRPr lang="en-CA" sz="1100" b="1"/>
        </a:p>
        <a:p>
          <a:endParaRPr lang="en-CA" sz="1100" b="0"/>
        </a:p>
        <a:p>
          <a:endParaRPr lang="en-CA" sz="1100" b="0"/>
        </a:p>
        <a:p>
          <a:endParaRPr lang="en-CA" sz="1100" b="0"/>
        </a:p>
        <a:p>
          <a:endParaRPr lang="en-CA" sz="1100" b="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271F2-6E3D-40B0-AA6F-F629378E6687}">
  <sheetPr>
    <tabColor rgb="FFFFFF99"/>
  </sheetPr>
  <dimension ref="B2"/>
  <sheetViews>
    <sheetView workbookViewId="0"/>
  </sheetViews>
  <sheetFormatPr defaultColWidth="9.140625" defaultRowHeight="12"/>
  <cols>
    <col min="1" max="1" width="3.7109375" style="35" customWidth="1"/>
    <col min="2" max="16384" width="9.140625" style="35"/>
  </cols>
  <sheetData>
    <row r="2" spans="2:2" ht="23.45">
      <c r="B2" s="36" t="s">
        <v>0</v>
      </c>
    </row>
  </sheetData>
  <sheetProtection algorithmName="SHA-512" hashValue="GEiizZQrEuRck5R84/hYWCdf4OXd7A09dI0cY6PijxVRMTOg/f7sOW1Ywfj+Okb7LYLRJTimQwTLYzy2/scafQ==" saltValue="JLBzTPs2l91RwLpJEFoegQ==" spinCount="100000" sheet="1" objects="1" scenario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CC"/>
  </sheetPr>
  <dimension ref="A1:AA59"/>
  <sheetViews>
    <sheetView zoomScaleNormal="100" workbookViewId="0">
      <selection activeCell="C12" sqref="C12"/>
    </sheetView>
  </sheetViews>
  <sheetFormatPr defaultColWidth="9.140625" defaultRowHeight="14.45"/>
  <cols>
    <col min="1" max="1" width="2" style="2" customWidth="1"/>
    <col min="2" max="2" width="54.7109375" style="2" customWidth="1"/>
    <col min="3" max="3" width="42.140625" style="2" customWidth="1"/>
    <col min="4" max="4" width="31.140625" style="2" customWidth="1"/>
    <col min="5" max="5" width="13" style="2" customWidth="1"/>
    <col min="6" max="6" width="16.42578125" style="2" customWidth="1"/>
    <col min="7" max="7" width="22.28515625" style="2" customWidth="1"/>
    <col min="8" max="8" width="17.42578125" style="2" customWidth="1"/>
    <col min="9" max="9" width="5.42578125" style="2" customWidth="1"/>
    <col min="10" max="10" width="2.14062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1:27" ht="25.5" customHeight="1">
      <c r="A1" s="59"/>
      <c r="B1" s="59" t="s">
        <v>1</v>
      </c>
      <c r="F1" s="60"/>
      <c r="G1" s="60"/>
      <c r="H1" s="60"/>
    </row>
    <row r="2" spans="1:27" ht="21.75" customHeight="1">
      <c r="B2" s="61"/>
      <c r="C2" s="62"/>
      <c r="D2" s="62"/>
      <c r="E2" s="62"/>
      <c r="F2" s="60"/>
      <c r="G2" s="60"/>
      <c r="H2" s="60"/>
      <c r="K2" s="8"/>
    </row>
    <row r="4" spans="1:27" ht="19.149999999999999">
      <c r="B4" s="63" t="s">
        <v>2</v>
      </c>
      <c r="C4" s="37"/>
      <c r="D4" s="241" t="s">
        <v>3</v>
      </c>
      <c r="E4" s="242"/>
      <c r="F4" s="235"/>
      <c r="G4" s="236"/>
    </row>
    <row r="5" spans="1:27" ht="15.75" customHeight="1">
      <c r="B5" s="63" t="s">
        <v>4</v>
      </c>
      <c r="C5" s="38"/>
      <c r="D5" s="241"/>
      <c r="E5" s="242"/>
      <c r="F5" s="237"/>
      <c r="G5" s="238"/>
    </row>
    <row r="6" spans="1:27" ht="19.149999999999999">
      <c r="B6" s="63" t="s">
        <v>5</v>
      </c>
      <c r="C6" s="64"/>
      <c r="D6" s="241"/>
      <c r="E6" s="242"/>
      <c r="F6" s="239"/>
      <c r="G6" s="240"/>
      <c r="T6" s="214"/>
      <c r="U6" s="254"/>
      <c r="V6" s="254"/>
      <c r="W6" s="254"/>
      <c r="X6" s="254"/>
      <c r="Y6" s="254"/>
      <c r="Z6" s="254"/>
      <c r="AA6" s="254"/>
    </row>
    <row r="7" spans="1:27" ht="4.5" customHeight="1">
      <c r="T7" s="254"/>
      <c r="U7" s="254"/>
      <c r="V7" s="254"/>
      <c r="W7" s="254"/>
      <c r="X7" s="254"/>
      <c r="Y7" s="254"/>
      <c r="Z7" s="254"/>
      <c r="AA7" s="254"/>
    </row>
    <row r="8" spans="1:27" ht="20.25" customHeight="1">
      <c r="B8" s="65"/>
      <c r="C8" s="66"/>
      <c r="D8" s="66"/>
      <c r="E8" s="66"/>
      <c r="F8" s="67"/>
      <c r="G8" s="66"/>
      <c r="T8" s="254"/>
      <c r="U8" s="254"/>
      <c r="V8" s="254"/>
      <c r="W8" s="254"/>
      <c r="X8" s="254"/>
      <c r="Y8" s="254"/>
      <c r="Z8" s="254"/>
      <c r="AA8" s="254"/>
    </row>
    <row r="9" spans="1:27" ht="73.5" customHeight="1" thickBot="1">
      <c r="A9" s="68"/>
      <c r="B9" s="69" t="s">
        <v>6</v>
      </c>
      <c r="C9" s="70" t="s">
        <v>7</v>
      </c>
      <c r="D9" s="71" t="s">
        <v>8</v>
      </c>
      <c r="E9" s="71" t="s">
        <v>9</v>
      </c>
      <c r="F9" s="71" t="s">
        <v>10</v>
      </c>
      <c r="G9" s="71" t="s">
        <v>11</v>
      </c>
      <c r="T9" s="254"/>
      <c r="U9" s="254"/>
      <c r="V9" s="254"/>
      <c r="W9" s="254"/>
      <c r="X9" s="254"/>
      <c r="Y9" s="254"/>
      <c r="Z9" s="254"/>
      <c r="AA9" s="254"/>
    </row>
    <row r="10" spans="1:27" ht="15" customHeight="1">
      <c r="B10" s="41"/>
      <c r="C10" s="72" t="str">
        <f>IFERROR(VLOOKUP($B10,Roles!$A$2:$C$54,2,FALSE),"")</f>
        <v/>
      </c>
      <c r="D10" s="42"/>
      <c r="E10" s="73" t="str">
        <f>IFERROR(VLOOKUP($B10,Roles!$A$2:$C$54,3,FALSE),"")</f>
        <v/>
      </c>
      <c r="F10" s="43"/>
      <c r="G10" s="74" t="str">
        <f t="shared" ref="G10:G32" si="0">IFERROR(F10*E10,"")</f>
        <v/>
      </c>
      <c r="T10" s="254"/>
      <c r="U10" s="254"/>
      <c r="V10" s="254"/>
      <c r="W10" s="254"/>
      <c r="X10" s="254"/>
      <c r="Y10" s="254"/>
      <c r="Z10" s="254"/>
      <c r="AA10" s="254"/>
    </row>
    <row r="11" spans="1:27" ht="15" customHeight="1">
      <c r="B11" s="44"/>
      <c r="C11" s="72" t="str">
        <f>IFERROR(VLOOKUP($B11,Roles!$A$2:$C$54,2,FALSE),"")</f>
        <v/>
      </c>
      <c r="D11" s="45"/>
      <c r="E11" s="75" t="str">
        <f>IFERROR(VLOOKUP($B11,Roles!$A$2:$C$54,3,FALSE),"")</f>
        <v/>
      </c>
      <c r="F11" s="46"/>
      <c r="G11" s="76" t="str">
        <f t="shared" si="0"/>
        <v/>
      </c>
      <c r="T11" s="254"/>
      <c r="U11" s="254"/>
      <c r="V11" s="254"/>
      <c r="W11" s="254"/>
      <c r="X11" s="254"/>
      <c r="Y11" s="254"/>
      <c r="Z11" s="254"/>
      <c r="AA11" s="254"/>
    </row>
    <row r="12" spans="1:27" ht="15" customHeight="1">
      <c r="B12" s="44"/>
      <c r="C12" s="72" t="str">
        <f>IFERROR(VLOOKUP($B12,Roles!$A$2:$C$54,2,FALSE),"")</f>
        <v/>
      </c>
      <c r="D12" s="45"/>
      <c r="E12" s="75" t="str">
        <f>IFERROR(VLOOKUP($B12,Roles!$A$2:$C$54,3,FALSE),"")</f>
        <v/>
      </c>
      <c r="F12" s="46"/>
      <c r="G12" s="76" t="str">
        <f t="shared" si="0"/>
        <v/>
      </c>
      <c r="T12" s="254"/>
      <c r="U12" s="254"/>
      <c r="V12" s="254"/>
      <c r="W12" s="254"/>
      <c r="X12" s="254"/>
      <c r="Y12" s="254"/>
      <c r="Z12" s="254"/>
      <c r="AA12" s="254"/>
    </row>
    <row r="13" spans="1:27" ht="15" customHeight="1">
      <c r="B13" s="44"/>
      <c r="C13" s="72" t="str">
        <f>IFERROR(VLOOKUP($B13,Roles!$A$2:$C$54,2,FALSE),"")</f>
        <v/>
      </c>
      <c r="D13" s="45"/>
      <c r="E13" s="75" t="str">
        <f>IFERROR(VLOOKUP($B13,Roles!$A$2:$C$54,3,FALSE),"")</f>
        <v/>
      </c>
      <c r="F13" s="46"/>
      <c r="G13" s="76" t="str">
        <f t="shared" si="0"/>
        <v/>
      </c>
      <c r="T13" s="254"/>
      <c r="U13" s="254"/>
      <c r="V13" s="254"/>
      <c r="W13" s="254"/>
      <c r="X13" s="254"/>
      <c r="Y13" s="254"/>
      <c r="Z13" s="254"/>
      <c r="AA13" s="254"/>
    </row>
    <row r="14" spans="1:27" ht="15" customHeight="1">
      <c r="B14" s="44"/>
      <c r="C14" s="72" t="str">
        <f>IFERROR(VLOOKUP($B14,Roles!$A$2:$C$54,2,FALSE),"")</f>
        <v/>
      </c>
      <c r="D14" s="45"/>
      <c r="E14" s="75" t="str">
        <f>IFERROR(VLOOKUP($B14,Roles!$A$2:$C$54,3,FALSE),"")</f>
        <v/>
      </c>
      <c r="F14" s="46"/>
      <c r="G14" s="76" t="str">
        <f t="shared" si="0"/>
        <v/>
      </c>
      <c r="T14" s="254"/>
      <c r="U14" s="254"/>
      <c r="V14" s="254"/>
      <c r="W14" s="254"/>
      <c r="X14" s="254"/>
      <c r="Y14" s="254"/>
      <c r="Z14" s="254"/>
      <c r="AA14" s="254"/>
    </row>
    <row r="15" spans="1:27" ht="15" customHeight="1">
      <c r="B15" s="44"/>
      <c r="C15" s="72" t="str">
        <f>IFERROR(VLOOKUP($B15,Roles!$A$2:$C$54,2,FALSE),"")</f>
        <v/>
      </c>
      <c r="D15" s="45"/>
      <c r="E15" s="75" t="str">
        <f>IFERROR(VLOOKUP($B15,Roles!$A$2:$C$54,3,FALSE),"")</f>
        <v/>
      </c>
      <c r="F15" s="46"/>
      <c r="G15" s="76" t="str">
        <f t="shared" si="0"/>
        <v/>
      </c>
      <c r="T15" s="254"/>
      <c r="U15" s="254"/>
      <c r="V15" s="254"/>
      <c r="W15" s="254"/>
      <c r="X15" s="254"/>
      <c r="Y15" s="254"/>
      <c r="Z15" s="254"/>
      <c r="AA15" s="254"/>
    </row>
    <row r="16" spans="1:27" ht="15" customHeight="1">
      <c r="B16" s="44"/>
      <c r="C16" s="72" t="str">
        <f>IFERROR(VLOOKUP($B16,Roles!$A$2:$C$54,2,FALSE),"")</f>
        <v/>
      </c>
      <c r="D16" s="45"/>
      <c r="E16" s="75" t="str">
        <f>IFERROR(VLOOKUP($B16,Roles!$A$2:$C$54,3,FALSE),"")</f>
        <v/>
      </c>
      <c r="F16" s="46"/>
      <c r="G16" s="76" t="str">
        <f t="shared" si="0"/>
        <v/>
      </c>
      <c r="T16" s="254"/>
      <c r="U16" s="254"/>
      <c r="V16" s="254"/>
      <c r="W16" s="254"/>
      <c r="X16" s="254"/>
      <c r="Y16" s="254"/>
      <c r="Z16" s="254"/>
      <c r="AA16" s="254"/>
    </row>
    <row r="17" spans="2:27" ht="15" customHeight="1">
      <c r="B17" s="44"/>
      <c r="C17" s="72" t="str">
        <f>IFERROR(VLOOKUP($B17,Roles!$A$2:$C$54,2,FALSE),"")</f>
        <v/>
      </c>
      <c r="D17" s="45"/>
      <c r="E17" s="77" t="str">
        <f>IFERROR(VLOOKUP($B17,Roles!$A$2:$C$54,3,FALSE),"")</f>
        <v/>
      </c>
      <c r="F17" s="46"/>
      <c r="G17" s="76" t="str">
        <f t="shared" si="0"/>
        <v/>
      </c>
      <c r="T17" s="254"/>
      <c r="U17" s="254"/>
      <c r="V17" s="254"/>
      <c r="W17" s="254"/>
      <c r="X17" s="254"/>
      <c r="Y17" s="254"/>
      <c r="Z17" s="254"/>
      <c r="AA17" s="254"/>
    </row>
    <row r="18" spans="2:27" ht="15" customHeight="1">
      <c r="B18" s="44"/>
      <c r="C18" s="72" t="str">
        <f>IFERROR(VLOOKUP($B18,Roles!$A$2:$C$54,2,FALSE),"")</f>
        <v/>
      </c>
      <c r="D18" s="45"/>
      <c r="E18" s="77" t="str">
        <f>IFERROR(VLOOKUP($B18,Roles!$A$2:$C$54,3,FALSE),"")</f>
        <v/>
      </c>
      <c r="F18" s="46"/>
      <c r="G18" s="76" t="str">
        <f>IFERROR(F18*E18,"")</f>
        <v/>
      </c>
      <c r="T18" s="254"/>
      <c r="U18" s="254"/>
      <c r="V18" s="254"/>
      <c r="W18" s="254"/>
      <c r="X18" s="254"/>
      <c r="Y18" s="254"/>
      <c r="Z18" s="254"/>
      <c r="AA18" s="254"/>
    </row>
    <row r="19" spans="2:27" ht="15" customHeight="1">
      <c r="B19" s="44"/>
      <c r="C19" s="72" t="str">
        <f>IFERROR(VLOOKUP($B19,Roles!$A$2:$C$54,2,FALSE),"")</f>
        <v/>
      </c>
      <c r="D19" s="45"/>
      <c r="E19" s="77" t="str">
        <f>IFERROR(VLOOKUP($B19,Roles!$A$2:$C$54,3,FALSE),"")</f>
        <v/>
      </c>
      <c r="F19" s="46"/>
      <c r="G19" s="76" t="str">
        <f t="shared" si="0"/>
        <v/>
      </c>
      <c r="T19" s="254"/>
      <c r="U19" s="254"/>
      <c r="V19" s="254"/>
      <c r="W19" s="254"/>
      <c r="X19" s="254"/>
      <c r="Y19" s="254"/>
      <c r="Z19" s="254"/>
      <c r="AA19" s="254"/>
    </row>
    <row r="20" spans="2:27" ht="15" customHeight="1">
      <c r="B20" s="44"/>
      <c r="C20" s="72" t="str">
        <f>IFERROR(VLOOKUP($B20,Roles!$A$2:$C$54,2,FALSE),"")</f>
        <v/>
      </c>
      <c r="D20" s="45"/>
      <c r="E20" s="77" t="str">
        <f>IFERROR(VLOOKUP($B20,Roles!$A$2:$C$54,3,FALSE),"")</f>
        <v/>
      </c>
      <c r="F20" s="46"/>
      <c r="G20" s="76" t="str">
        <f t="shared" si="0"/>
        <v/>
      </c>
      <c r="T20" s="254"/>
      <c r="U20" s="254"/>
      <c r="V20" s="254"/>
      <c r="W20" s="254"/>
      <c r="X20" s="254"/>
      <c r="Y20" s="254"/>
      <c r="Z20" s="254"/>
      <c r="AA20" s="254"/>
    </row>
    <row r="21" spans="2:27" ht="15" customHeight="1">
      <c r="B21" s="44"/>
      <c r="C21" s="72" t="str">
        <f>IFERROR(VLOOKUP($B21,Roles!$A$2:$C$54,2,FALSE),"")</f>
        <v/>
      </c>
      <c r="D21" s="45"/>
      <c r="E21" s="77" t="str">
        <f>IFERROR(VLOOKUP($B21,Roles!$A$2:$C$54,3,FALSE),"")</f>
        <v/>
      </c>
      <c r="F21" s="46"/>
      <c r="G21" s="76" t="str">
        <f t="shared" si="0"/>
        <v/>
      </c>
      <c r="T21" s="254"/>
      <c r="U21" s="254"/>
      <c r="V21" s="254"/>
      <c r="W21" s="254"/>
      <c r="X21" s="254"/>
      <c r="Y21" s="254"/>
      <c r="Z21" s="254"/>
      <c r="AA21" s="254"/>
    </row>
    <row r="22" spans="2:27" ht="15" customHeight="1">
      <c r="B22" s="44"/>
      <c r="C22" s="72" t="str">
        <f>IFERROR(VLOOKUP($B22,Roles!$A$2:$C$54,2,FALSE),"")</f>
        <v/>
      </c>
      <c r="D22" s="45"/>
      <c r="E22" s="77" t="str">
        <f>IFERROR(VLOOKUP($B22,Roles!$A$2:$C$54,3,FALSE),"")</f>
        <v/>
      </c>
      <c r="F22" s="46"/>
      <c r="G22" s="76" t="str">
        <f t="shared" si="0"/>
        <v/>
      </c>
      <c r="T22" s="254"/>
      <c r="U22" s="254"/>
      <c r="V22" s="254"/>
      <c r="W22" s="254"/>
      <c r="X22" s="254"/>
      <c r="Y22" s="254"/>
      <c r="Z22" s="254"/>
      <c r="AA22" s="254"/>
    </row>
    <row r="23" spans="2:27" ht="15" customHeight="1">
      <c r="B23" s="44"/>
      <c r="C23" s="72" t="str">
        <f>IFERROR(VLOOKUP($B23,Roles!$A$2:$C$54,2,FALSE),"")</f>
        <v/>
      </c>
      <c r="D23" s="45"/>
      <c r="E23" s="77" t="str">
        <f>IFERROR(VLOOKUP($B23,Roles!$A$2:$C$54,3,FALSE),"")</f>
        <v/>
      </c>
      <c r="F23" s="46"/>
      <c r="G23" s="76" t="str">
        <f t="shared" si="0"/>
        <v/>
      </c>
      <c r="T23" s="254"/>
      <c r="U23" s="254"/>
      <c r="V23" s="254"/>
      <c r="W23" s="254"/>
      <c r="X23" s="254"/>
      <c r="Y23" s="254"/>
      <c r="Z23" s="254"/>
      <c r="AA23" s="254"/>
    </row>
    <row r="24" spans="2:27" ht="15" customHeight="1">
      <c r="B24" s="44"/>
      <c r="C24" s="72" t="str">
        <f>IFERROR(VLOOKUP($B24,Roles!$A$2:$C$54,2,FALSE),"")</f>
        <v/>
      </c>
      <c r="D24" s="45"/>
      <c r="E24" s="77" t="str">
        <f>IFERROR(VLOOKUP($B24,Roles!$A$2:$C$54,3,FALSE),"")</f>
        <v/>
      </c>
      <c r="F24" s="46"/>
      <c r="G24" s="76" t="str">
        <f t="shared" si="0"/>
        <v/>
      </c>
      <c r="T24" s="254"/>
      <c r="U24" s="254"/>
      <c r="V24" s="254"/>
      <c r="W24" s="254"/>
      <c r="X24" s="254"/>
      <c r="Y24" s="254"/>
      <c r="Z24" s="254"/>
      <c r="AA24" s="254"/>
    </row>
    <row r="25" spans="2:27" ht="15" customHeight="1">
      <c r="B25" s="44"/>
      <c r="C25" s="72" t="str">
        <f>IFERROR(VLOOKUP($B25,Roles!$A$2:$C$54,2,FALSE),"")</f>
        <v/>
      </c>
      <c r="D25" s="45"/>
      <c r="E25" s="77" t="str">
        <f>IFERROR(VLOOKUP($B25,Roles!$A$2:$C$54,3,FALSE),"")</f>
        <v/>
      </c>
      <c r="F25" s="46"/>
      <c r="G25" s="76" t="str">
        <f t="shared" si="0"/>
        <v/>
      </c>
      <c r="T25" s="254"/>
      <c r="U25" s="254"/>
      <c r="V25" s="254"/>
      <c r="W25" s="254"/>
      <c r="X25" s="254"/>
      <c r="Y25" s="254"/>
      <c r="Z25" s="254"/>
      <c r="AA25" s="254"/>
    </row>
    <row r="26" spans="2:27" ht="15" customHeight="1">
      <c r="B26" s="44"/>
      <c r="C26" s="72" t="str">
        <f>IFERROR(VLOOKUP($B26,Roles!$A$2:$C$54,2,FALSE),"")</f>
        <v/>
      </c>
      <c r="D26" s="45"/>
      <c r="E26" s="77" t="str">
        <f>IFERROR(VLOOKUP($B26,Roles!$A$2:$C$54,3,FALSE),"")</f>
        <v/>
      </c>
      <c r="F26" s="46"/>
      <c r="G26" s="76" t="str">
        <f t="shared" si="0"/>
        <v/>
      </c>
      <c r="T26" s="254"/>
      <c r="U26" s="254"/>
      <c r="V26" s="254"/>
      <c r="W26" s="254"/>
      <c r="X26" s="254"/>
      <c r="Y26" s="254"/>
      <c r="Z26" s="254"/>
      <c r="AA26" s="254"/>
    </row>
    <row r="27" spans="2:27" ht="15" customHeight="1">
      <c r="B27" s="44"/>
      <c r="C27" s="72" t="str">
        <f>IFERROR(VLOOKUP($B27,Roles!$A$2:$C$54,2,FALSE),"")</f>
        <v/>
      </c>
      <c r="D27" s="45"/>
      <c r="E27" s="77" t="str">
        <f>IFERROR(VLOOKUP($B27,Roles!$A$2:$C$54,3,FALSE),"")</f>
        <v/>
      </c>
      <c r="F27" s="46"/>
      <c r="G27" s="76" t="str">
        <f t="shared" si="0"/>
        <v/>
      </c>
      <c r="T27" s="254"/>
      <c r="U27" s="254"/>
      <c r="V27" s="254"/>
      <c r="W27" s="254"/>
      <c r="X27" s="254"/>
      <c r="Y27" s="254"/>
      <c r="Z27" s="254"/>
      <c r="AA27" s="254"/>
    </row>
    <row r="28" spans="2:27" ht="15" customHeight="1">
      <c r="B28" s="44"/>
      <c r="C28" s="72" t="str">
        <f>IFERROR(VLOOKUP($B28,Roles!$A$2:$C$54,2,FALSE),"")</f>
        <v/>
      </c>
      <c r="D28" s="45"/>
      <c r="E28" s="77" t="str">
        <f>IFERROR(VLOOKUP($B28,Roles!$A$2:$C$54,3,FALSE),"")</f>
        <v/>
      </c>
      <c r="F28" s="46"/>
      <c r="G28" s="76" t="str">
        <f t="shared" si="0"/>
        <v/>
      </c>
      <c r="T28" s="254"/>
      <c r="U28" s="254"/>
      <c r="V28" s="254"/>
      <c r="W28" s="254"/>
      <c r="X28" s="254"/>
      <c r="Y28" s="254"/>
      <c r="Z28" s="254"/>
      <c r="AA28" s="254"/>
    </row>
    <row r="29" spans="2:27" ht="15" customHeight="1">
      <c r="B29" s="44"/>
      <c r="C29" s="72" t="str">
        <f>IFERROR(VLOOKUP($B29,Roles!$A$2:$C$54,2,FALSE),"")</f>
        <v/>
      </c>
      <c r="D29" s="45"/>
      <c r="E29" s="77" t="str">
        <f>IFERROR(VLOOKUP($B29,Roles!$A$2:$C$54,3,FALSE),"")</f>
        <v/>
      </c>
      <c r="F29" s="46"/>
      <c r="G29" s="76" t="str">
        <f t="shared" si="0"/>
        <v/>
      </c>
      <c r="T29" s="254"/>
      <c r="U29" s="254"/>
      <c r="V29" s="254"/>
      <c r="W29" s="254"/>
      <c r="X29" s="254"/>
      <c r="Y29" s="254"/>
      <c r="Z29" s="254"/>
      <c r="AA29" s="254"/>
    </row>
    <row r="30" spans="2:27" ht="15" customHeight="1">
      <c r="B30" s="44"/>
      <c r="C30" s="72" t="str">
        <f>IFERROR(VLOOKUP($B30,Roles!$A$2:$C$54,2,FALSE),"")</f>
        <v/>
      </c>
      <c r="D30" s="45"/>
      <c r="E30" s="77" t="str">
        <f>IFERROR(VLOOKUP($B30,Roles!$A$2:$C$54,3,FALSE),"")</f>
        <v/>
      </c>
      <c r="F30" s="46"/>
      <c r="G30" s="76" t="str">
        <f t="shared" si="0"/>
        <v/>
      </c>
      <c r="T30" s="254"/>
      <c r="U30" s="254"/>
      <c r="V30" s="254"/>
      <c r="W30" s="254"/>
      <c r="X30" s="254"/>
      <c r="Y30" s="254"/>
      <c r="Z30" s="254"/>
      <c r="AA30" s="254"/>
    </row>
    <row r="31" spans="2:27" ht="15" customHeight="1">
      <c r="B31" s="44"/>
      <c r="C31" s="72" t="str">
        <f>IFERROR(VLOOKUP($B31,Roles!$A$2:$C$54,2,FALSE),"")</f>
        <v/>
      </c>
      <c r="D31" s="45"/>
      <c r="E31" s="77" t="str">
        <f>IFERROR(VLOOKUP($B31,Roles!$A$2:$C$54,3,FALSE),"")</f>
        <v/>
      </c>
      <c r="F31" s="46"/>
      <c r="G31" s="76" t="str">
        <f t="shared" si="0"/>
        <v/>
      </c>
      <c r="T31" s="254"/>
      <c r="U31" s="254"/>
      <c r="V31" s="254"/>
      <c r="W31" s="254"/>
      <c r="X31" s="254"/>
      <c r="Y31" s="254"/>
      <c r="Z31" s="254"/>
      <c r="AA31" s="254"/>
    </row>
    <row r="32" spans="2:27" ht="15" customHeight="1" thickBot="1">
      <c r="B32" s="47"/>
      <c r="C32" s="78" t="str">
        <f>IFERROR(VLOOKUP($B32,Roles!$A$2:$C$54,2,FALSE),"")</f>
        <v/>
      </c>
      <c r="D32" s="48"/>
      <c r="E32" s="79" t="str">
        <f>IFERROR(VLOOKUP($B32,Roles!$A$2:$C$54,3,FALSE),"")</f>
        <v/>
      </c>
      <c r="F32" s="49"/>
      <c r="G32" s="80" t="str">
        <f t="shared" si="0"/>
        <v/>
      </c>
      <c r="T32" s="254"/>
      <c r="U32" s="254"/>
      <c r="V32" s="254"/>
      <c r="W32" s="254"/>
      <c r="X32" s="254"/>
      <c r="Y32" s="254"/>
      <c r="Z32" s="254"/>
      <c r="AA32" s="254"/>
    </row>
    <row r="33" spans="1:27" ht="21" customHeight="1" thickTop="1">
      <c r="B33" s="81" t="s">
        <v>12</v>
      </c>
      <c r="C33" s="82"/>
      <c r="D33" s="81"/>
      <c r="E33" s="83"/>
      <c r="F33" s="84"/>
      <c r="G33" s="85">
        <f>SUM(G10:G32)</f>
        <v>0</v>
      </c>
      <c r="T33" s="254"/>
      <c r="U33" s="254"/>
      <c r="V33" s="254"/>
      <c r="W33" s="254"/>
      <c r="X33" s="254"/>
      <c r="Y33" s="254"/>
      <c r="Z33" s="254"/>
      <c r="AA33" s="254"/>
    </row>
    <row r="34" spans="1:27" ht="21" customHeight="1" thickBot="1">
      <c r="B34" s="86" t="s">
        <v>13</v>
      </c>
      <c r="C34" s="87"/>
      <c r="D34" s="86"/>
      <c r="E34" s="88"/>
      <c r="F34" s="89"/>
      <c r="G34" s="90">
        <f>G33*0.225</f>
        <v>0</v>
      </c>
      <c r="T34" s="254"/>
      <c r="U34" s="254"/>
      <c r="V34" s="254"/>
      <c r="W34" s="254"/>
      <c r="X34" s="254"/>
      <c r="Y34" s="254"/>
      <c r="Z34" s="254"/>
      <c r="AA34" s="254"/>
    </row>
    <row r="35" spans="1:27" ht="21" customHeight="1" thickBot="1">
      <c r="B35" s="91" t="s">
        <v>14</v>
      </c>
      <c r="C35" s="92"/>
      <c r="D35" s="92"/>
      <c r="E35" s="93" t="s">
        <v>15</v>
      </c>
      <c r="F35" s="94">
        <f>SUM(F10:F32)</f>
        <v>0</v>
      </c>
      <c r="G35" s="95">
        <f>SUM(G33,G34)</f>
        <v>0</v>
      </c>
      <c r="T35" s="254"/>
      <c r="U35" s="254"/>
      <c r="V35" s="254"/>
      <c r="W35" s="254"/>
      <c r="X35" s="254"/>
      <c r="Y35" s="254"/>
      <c r="Z35" s="254"/>
      <c r="AA35" s="254"/>
    </row>
    <row r="36" spans="1:27" ht="19.5" customHeight="1">
      <c r="T36" s="254"/>
      <c r="U36" s="254"/>
      <c r="V36" s="254"/>
      <c r="W36" s="254"/>
      <c r="X36" s="254"/>
      <c r="Y36" s="254"/>
      <c r="Z36" s="254"/>
      <c r="AA36" s="254"/>
    </row>
    <row r="37" spans="1:27" ht="57" customHeight="1" thickBot="1">
      <c r="A37" s="68"/>
      <c r="B37" s="96" t="s">
        <v>16</v>
      </c>
      <c r="C37" s="96" t="s">
        <v>17</v>
      </c>
      <c r="D37" s="71" t="s">
        <v>8</v>
      </c>
      <c r="E37" s="205" t="s">
        <v>18</v>
      </c>
      <c r="F37" s="255"/>
      <c r="G37" s="97" t="s">
        <v>11</v>
      </c>
      <c r="T37" s="254"/>
      <c r="U37" s="254"/>
      <c r="V37" s="254"/>
      <c r="W37" s="254"/>
      <c r="X37" s="254"/>
      <c r="Y37" s="254"/>
      <c r="Z37" s="254"/>
      <c r="AA37" s="254"/>
    </row>
    <row r="38" spans="1:27" ht="15" customHeight="1">
      <c r="B38" s="98" t="s">
        <v>19</v>
      </c>
      <c r="C38" s="52"/>
      <c r="D38" s="39"/>
      <c r="E38" s="243">
        <v>760</v>
      </c>
      <c r="F38" s="244"/>
      <c r="G38" s="99">
        <f>IFERROR(C38*E38,"")</f>
        <v>0</v>
      </c>
      <c r="T38" s="254"/>
      <c r="U38" s="254"/>
      <c r="V38" s="254"/>
      <c r="W38" s="254"/>
      <c r="X38" s="254"/>
      <c r="Y38" s="254"/>
      <c r="Z38" s="254"/>
      <c r="AA38" s="254"/>
    </row>
    <row r="39" spans="1:27" ht="15" customHeight="1" thickBot="1">
      <c r="B39" s="100" t="s">
        <v>20</v>
      </c>
      <c r="C39" s="53"/>
      <c r="D39" s="40"/>
      <c r="E39" s="245">
        <v>12309.69</v>
      </c>
      <c r="F39" s="246"/>
      <c r="G39" s="101">
        <f>IFERROR(C39*E39,"")</f>
        <v>0</v>
      </c>
      <c r="T39" s="254"/>
      <c r="U39" s="254"/>
      <c r="V39" s="254"/>
      <c r="W39" s="254"/>
      <c r="X39" s="254"/>
      <c r="Y39" s="254"/>
      <c r="Z39" s="254"/>
      <c r="AA39" s="254"/>
    </row>
    <row r="40" spans="1:27" ht="19.5" customHeight="1">
      <c r="T40" s="254"/>
      <c r="U40" s="254"/>
      <c r="V40" s="254"/>
      <c r="W40" s="254"/>
      <c r="X40" s="254"/>
      <c r="Y40" s="254"/>
      <c r="Z40" s="254"/>
      <c r="AA40" s="254"/>
    </row>
    <row r="41" spans="1:27" ht="70.150000000000006" thickBot="1">
      <c r="A41" s="68"/>
      <c r="B41" s="102" t="s">
        <v>21</v>
      </c>
      <c r="C41" s="103" t="s">
        <v>22</v>
      </c>
      <c r="D41" s="71" t="s">
        <v>8</v>
      </c>
      <c r="E41" s="205" t="s">
        <v>18</v>
      </c>
      <c r="F41" s="255"/>
      <c r="G41" s="97" t="s">
        <v>11</v>
      </c>
      <c r="T41" s="254"/>
      <c r="U41" s="254"/>
      <c r="V41" s="254"/>
      <c r="W41" s="254"/>
      <c r="X41" s="254"/>
      <c r="Y41" s="254"/>
      <c r="Z41" s="254"/>
      <c r="AA41" s="254"/>
    </row>
    <row r="42" spans="1:27" ht="15" customHeight="1">
      <c r="B42" s="104" t="s">
        <v>23</v>
      </c>
      <c r="C42" s="54"/>
      <c r="D42" s="50"/>
      <c r="E42" s="228">
        <v>414968.06</v>
      </c>
      <c r="F42" s="229"/>
      <c r="G42" s="105">
        <f>E42*C42</f>
        <v>0</v>
      </c>
      <c r="I42" s="106"/>
      <c r="J42" s="106"/>
      <c r="T42" s="106"/>
    </row>
    <row r="43" spans="1:27" ht="15" customHeight="1">
      <c r="B43" s="107" t="s">
        <v>24</v>
      </c>
      <c r="C43" s="55"/>
      <c r="D43" s="51"/>
      <c r="E43" s="230">
        <v>259672</v>
      </c>
      <c r="F43" s="231"/>
      <c r="G43" s="105">
        <f>E43*C43</f>
        <v>0</v>
      </c>
      <c r="I43" s="106"/>
      <c r="J43" s="106"/>
      <c r="T43" s="106"/>
    </row>
    <row r="44" spans="1:27" ht="15" customHeight="1" thickBot="1">
      <c r="B44" s="108" t="s">
        <v>25</v>
      </c>
      <c r="C44" s="56"/>
      <c r="D44" s="51"/>
      <c r="E44" s="233">
        <v>414968.06</v>
      </c>
      <c r="F44" s="234"/>
      <c r="G44" s="109">
        <f>E44*C44</f>
        <v>0</v>
      </c>
      <c r="H44" s="106">
        <f>SUM(E42:E44)</f>
        <v>1089608.1200000001</v>
      </c>
      <c r="I44" s="106">
        <f>SUM(F42:F44)</f>
        <v>0</v>
      </c>
      <c r="J44" s="106"/>
      <c r="K44" s="106"/>
      <c r="L44" s="106"/>
      <c r="M44" s="106"/>
      <c r="N44" s="106"/>
      <c r="O44" s="106"/>
      <c r="P44" s="106"/>
      <c r="Q44" s="106"/>
      <c r="R44" s="106"/>
      <c r="S44" s="106"/>
      <c r="T44" s="106"/>
    </row>
    <row r="45" spans="1:27" ht="21" customHeight="1" thickBot="1">
      <c r="B45" s="110" t="s">
        <v>26</v>
      </c>
      <c r="C45" s="111"/>
      <c r="D45" s="111"/>
      <c r="E45" s="112"/>
      <c r="F45" s="113"/>
      <c r="G45" s="114">
        <f>SUM(G38:G39)+SUM(G42:G44)</f>
        <v>0</v>
      </c>
      <c r="H45" s="106">
        <f>SUM(B42:B44)</f>
        <v>0</v>
      </c>
      <c r="I45" s="106">
        <f>SUM(C42:C44)</f>
        <v>0</v>
      </c>
      <c r="J45" s="106"/>
      <c r="K45" s="106"/>
      <c r="L45" s="106"/>
      <c r="M45" s="106"/>
      <c r="N45" s="106"/>
      <c r="O45" s="106"/>
      <c r="P45" s="106"/>
      <c r="Q45" s="106"/>
      <c r="R45" s="106"/>
      <c r="S45" s="106"/>
      <c r="T45" s="106"/>
    </row>
    <row r="46" spans="1:27" ht="19.5" customHeight="1">
      <c r="I46" s="106"/>
      <c r="J46" s="106"/>
      <c r="K46" s="106"/>
      <c r="L46" s="106"/>
      <c r="M46" s="106"/>
      <c r="N46" s="106"/>
      <c r="O46" s="106"/>
      <c r="P46" s="106"/>
      <c r="Q46" s="106"/>
      <c r="R46" s="106"/>
      <c r="S46" s="106"/>
      <c r="T46" s="106"/>
    </row>
    <row r="47" spans="1:27" ht="35.450000000000003">
      <c r="A47" s="68"/>
      <c r="B47" s="102" t="s">
        <v>27</v>
      </c>
      <c r="C47" s="225" t="s">
        <v>18</v>
      </c>
      <c r="D47" s="256"/>
      <c r="E47" s="256"/>
      <c r="F47" s="257"/>
      <c r="G47" s="97" t="s">
        <v>11</v>
      </c>
      <c r="I47" s="106"/>
      <c r="J47" s="106"/>
      <c r="K47" s="106"/>
      <c r="L47" s="106"/>
      <c r="M47" s="106"/>
      <c r="N47" s="106"/>
      <c r="O47" s="106"/>
      <c r="P47" s="106"/>
      <c r="Q47" s="106"/>
      <c r="R47" s="106"/>
      <c r="S47" s="106"/>
      <c r="T47" s="106"/>
    </row>
    <row r="48" spans="1:27" ht="15" customHeight="1">
      <c r="B48" s="115" t="s">
        <v>28</v>
      </c>
      <c r="C48" s="232" t="str">
        <f>"25% on "&amp;F35&amp;" FTE"</f>
        <v>25% on 0 FTE</v>
      </c>
      <c r="D48" s="258"/>
      <c r="E48" s="258"/>
      <c r="F48" s="259"/>
      <c r="G48" s="116">
        <f>SUM(G35*0.25)</f>
        <v>0</v>
      </c>
      <c r="I48" s="106"/>
      <c r="J48" s="106"/>
      <c r="K48" s="106"/>
      <c r="L48" s="106"/>
      <c r="M48" s="106"/>
      <c r="N48" s="106"/>
      <c r="O48" s="106"/>
      <c r="P48" s="106"/>
      <c r="Q48" s="106"/>
      <c r="R48" s="106"/>
      <c r="S48" s="106"/>
      <c r="T48" s="106"/>
    </row>
    <row r="49" spans="1:20" ht="15" customHeight="1">
      <c r="B49" s="117" t="s">
        <v>29</v>
      </c>
      <c r="C49" s="226" t="str">
        <f>"25% on "&amp;I45&amp;" FTE"</f>
        <v>25% on 0 FTE</v>
      </c>
      <c r="D49" s="260"/>
      <c r="E49" s="260"/>
      <c r="F49" s="261"/>
      <c r="G49" s="118">
        <f>SUM(G42:G44)*0.25</f>
        <v>0</v>
      </c>
      <c r="I49" s="106"/>
      <c r="J49" s="106"/>
      <c r="K49" s="106"/>
      <c r="L49" s="106"/>
      <c r="M49" s="106"/>
      <c r="N49" s="106"/>
      <c r="O49" s="106"/>
      <c r="P49" s="106"/>
      <c r="Q49" s="106"/>
      <c r="R49" s="106"/>
      <c r="S49" s="106"/>
      <c r="T49" s="106"/>
    </row>
    <row r="50" spans="1:20" ht="21" customHeight="1">
      <c r="B50" s="119" t="s">
        <v>30</v>
      </c>
      <c r="C50" s="227"/>
      <c r="D50" s="262"/>
      <c r="E50" s="120"/>
      <c r="F50" s="121"/>
      <c r="G50" s="122">
        <f>SUM(G48:G49)</f>
        <v>0</v>
      </c>
    </row>
    <row r="51" spans="1:20" ht="15" customHeight="1" thickBot="1"/>
    <row r="52" spans="1:20" ht="22.5" customHeight="1" thickBot="1">
      <c r="B52" s="210" t="s">
        <v>31</v>
      </c>
      <c r="C52" s="211"/>
      <c r="D52" s="211"/>
      <c r="E52" s="211"/>
      <c r="F52" s="211"/>
      <c r="G52" s="123">
        <f>SUM(G35,G45,G50)</f>
        <v>0</v>
      </c>
    </row>
    <row r="54" spans="1:20" ht="21.75" customHeight="1">
      <c r="B54" s="124" t="s">
        <v>32</v>
      </c>
    </row>
    <row r="55" spans="1:20" ht="27" customHeight="1">
      <c r="A55" s="68"/>
      <c r="B55" s="203"/>
      <c r="C55" s="263"/>
      <c r="D55" s="263"/>
      <c r="E55" s="263"/>
      <c r="F55" s="263"/>
      <c r="G55" s="264"/>
    </row>
    <row r="56" spans="1:20" ht="15" customHeight="1">
      <c r="B56" s="265"/>
      <c r="C56" s="266"/>
      <c r="D56" s="266"/>
      <c r="E56" s="266"/>
      <c r="F56" s="266"/>
      <c r="G56" s="267"/>
    </row>
    <row r="57" spans="1:20" ht="15" customHeight="1">
      <c r="B57" s="265"/>
      <c r="C57" s="266"/>
      <c r="D57" s="266"/>
      <c r="E57" s="266"/>
      <c r="F57" s="266"/>
      <c r="G57" s="267"/>
    </row>
    <row r="58" spans="1:20" ht="15" customHeight="1">
      <c r="B58" s="265"/>
      <c r="C58" s="266"/>
      <c r="D58" s="266"/>
      <c r="E58" s="266"/>
      <c r="F58" s="266"/>
      <c r="G58" s="267"/>
    </row>
    <row r="59" spans="1:20" ht="15" customHeight="1">
      <c r="B59" s="268"/>
      <c r="C59" s="269"/>
      <c r="D59" s="269"/>
      <c r="E59" s="269"/>
      <c r="F59" s="269"/>
      <c r="G59" s="270"/>
    </row>
  </sheetData>
  <sheetProtection algorithmName="SHA-512" hashValue="4Y2XVriI24mxS52rcYu+fxeHUDJmWbNl6R99TuyJacUKcBO8vWqqbkcjk/WBG4w1/ZneFbkWB6PqQysIzNYDdw==" saltValue="WI0GPfsIbPo/K08yXWtAvA==" spinCount="100000" sheet="1" objects="1" scenarios="1"/>
  <mergeCells count="16">
    <mergeCell ref="F4:G6"/>
    <mergeCell ref="D4:E6"/>
    <mergeCell ref="T6:AA41"/>
    <mergeCell ref="E38:F38"/>
    <mergeCell ref="E39:F39"/>
    <mergeCell ref="B55:G59"/>
    <mergeCell ref="C47:F47"/>
    <mergeCell ref="C49:F49"/>
    <mergeCell ref="C50:D50"/>
    <mergeCell ref="E37:F37"/>
    <mergeCell ref="E42:F42"/>
    <mergeCell ref="E41:F41"/>
    <mergeCell ref="E43:F43"/>
    <mergeCell ref="C48:F48"/>
    <mergeCell ref="E44:F44"/>
    <mergeCell ref="B52:F52"/>
  </mergeCells>
  <dataValidations count="3">
    <dataValidation allowBlank="1" showInputMessage="1" showErrorMessage="1" promptTitle="FTE:" prompt="Full Time Equivalent" sqref="F9" xr:uid="{D70C7847-5ABF-4B84-8FF5-3FF5A8AA48F3}"/>
    <dataValidation type="list" allowBlank="1" showInputMessage="1" showErrorMessage="1" sqref="F4:G6" xr:uid="{896E231A-BA2D-412F-BF17-DFCF9FCF01CE}">
      <formula1>"Separate Funding Agreements from OH to Partnering IPCTs listed on the partner IPCT budget tab, One funding agreement for the project (Lead Organization then disburses funding to partnering IPCTs, Not applicable - no partnering IPCTs"</formula1>
    </dataValidation>
    <dataValidation type="list" allowBlank="1" showInputMessage="1" showErrorMessage="1" sqref="C5" xr:uid="{A235E42C-A12E-466F-9FB5-80D9C065DB79}">
      <formula1>"FHT, NPLC, CHC, IPHCO"</formula1>
    </dataValidation>
  </dataValidations>
  <pageMargins left="0.7" right="0.7" top="0.75" bottom="0.75" header="0.3" footer="0.3"/>
  <pageSetup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xr:uid="{5B769346-74D1-48FA-A6D4-FD0351CD3325}">
          <x14:formula1>
            <xm:f>Roles!$A$2:$A$53</xm:f>
          </x14:formula1>
          <xm:sqref>B10:B32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sheetPr>
  <dimension ref="A1:AA58"/>
  <sheetViews>
    <sheetView tabSelected="1" workbookViewId="0">
      <selection activeCell="F10" sqref="F10"/>
    </sheetView>
  </sheetViews>
  <sheetFormatPr defaultColWidth="9.140625" defaultRowHeight="14.4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c r="F3" s="62"/>
    </row>
    <row r="4" spans="2:27" ht="15.75" customHeight="1">
      <c r="B4" s="8" t="s">
        <v>34</v>
      </c>
      <c r="C4" s="34"/>
      <c r="D4" s="216" t="s">
        <v>3</v>
      </c>
      <c r="E4" s="217"/>
      <c r="F4" s="218"/>
      <c r="G4" s="219"/>
    </row>
    <row r="5" spans="2:27" ht="15.75" customHeight="1">
      <c r="B5" s="8" t="s">
        <v>35</v>
      </c>
      <c r="C5" s="38"/>
      <c r="D5" s="216"/>
      <c r="E5" s="217"/>
      <c r="F5" s="220"/>
      <c r="G5" s="221"/>
    </row>
    <row r="6" spans="2:27" ht="17.100000000000001" customHeight="1">
      <c r="B6" s="8" t="s">
        <v>5</v>
      </c>
      <c r="C6" s="125" t="str">
        <f>IF('Lead Organization Budget'!C6="","",'Lead Organization Budget'!C6)</f>
        <v/>
      </c>
      <c r="D6" s="216"/>
      <c r="E6" s="217"/>
      <c r="F6" s="222"/>
      <c r="G6" s="223"/>
      <c r="T6" s="214"/>
      <c r="U6" s="254"/>
      <c r="V6" s="254"/>
      <c r="W6" s="254"/>
      <c r="X6" s="254"/>
      <c r="Y6" s="254"/>
      <c r="Z6" s="254"/>
      <c r="AA6" s="254"/>
    </row>
    <row r="7" spans="2:27" ht="4.5" customHeight="1">
      <c r="T7" s="254"/>
      <c r="U7" s="254"/>
      <c r="V7" s="254"/>
      <c r="W7" s="254"/>
      <c r="X7" s="254"/>
      <c r="Y7" s="254"/>
      <c r="Z7" s="254"/>
      <c r="AA7" s="254"/>
    </row>
    <row r="8" spans="2:27" ht="20.25" customHeight="1">
      <c r="B8" s="126"/>
      <c r="F8" s="202"/>
      <c r="G8" s="254"/>
      <c r="H8" s="254"/>
      <c r="T8" s="254"/>
      <c r="U8" s="254"/>
      <c r="V8" s="254"/>
      <c r="W8" s="254"/>
      <c r="X8" s="254"/>
      <c r="Y8" s="254"/>
      <c r="Z8" s="254"/>
      <c r="AA8" s="254"/>
    </row>
    <row r="9" spans="2:27" ht="69.95" customHeight="1">
      <c r="B9" s="127" t="s">
        <v>36</v>
      </c>
      <c r="C9" s="128" t="s">
        <v>7</v>
      </c>
      <c r="D9" s="71" t="s">
        <v>8</v>
      </c>
      <c r="E9" s="97" t="s">
        <v>9</v>
      </c>
      <c r="F9" s="97" t="s">
        <v>37</v>
      </c>
      <c r="G9" s="97" t="s">
        <v>11</v>
      </c>
      <c r="K9" s="224" t="s">
        <v>38</v>
      </c>
      <c r="L9" s="224"/>
      <c r="M9" s="224"/>
      <c r="N9" s="224"/>
      <c r="O9" s="224"/>
      <c r="P9" s="224"/>
      <c r="Q9" s="224"/>
      <c r="R9" s="224"/>
      <c r="S9" s="224"/>
      <c r="T9" s="254"/>
      <c r="U9" s="254"/>
      <c r="V9" s="254"/>
      <c r="W9" s="254"/>
      <c r="X9" s="254"/>
      <c r="Y9" s="254"/>
      <c r="Z9" s="254"/>
      <c r="AA9" s="254"/>
    </row>
    <row r="10" spans="2:27" ht="15" customHeight="1">
      <c r="B10" s="10"/>
      <c r="C10" s="129" t="str">
        <f>IFERROR(VLOOKUP($B10,Roles!$A$2:$C$54,2,FALSE),"")</f>
        <v/>
      </c>
      <c r="D10" s="11"/>
      <c r="E10" s="130" t="str">
        <f>IFERROR(VLOOKUP($B10,Roles!$A$2:$C$54,3,FALSE),"")</f>
        <v/>
      </c>
      <c r="F10" s="12"/>
      <c r="G10" s="131" t="str">
        <f t="shared" ref="G10:G32" si="0">IFERROR(F10*E10,"")</f>
        <v/>
      </c>
      <c r="K10" s="224"/>
      <c r="L10" s="224"/>
      <c r="M10" s="224"/>
      <c r="N10" s="224"/>
      <c r="O10" s="224"/>
      <c r="P10" s="224"/>
      <c r="Q10" s="224"/>
      <c r="R10" s="224"/>
      <c r="S10" s="224"/>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24"/>
      <c r="L11" s="224"/>
      <c r="M11" s="224"/>
      <c r="N11" s="224"/>
      <c r="O11" s="224"/>
      <c r="P11" s="224"/>
      <c r="Q11" s="224"/>
      <c r="R11" s="224"/>
      <c r="S11" s="224"/>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24"/>
      <c r="L12" s="224"/>
      <c r="M12" s="224"/>
      <c r="N12" s="224"/>
      <c r="O12" s="224"/>
      <c r="P12" s="224"/>
      <c r="Q12" s="224"/>
      <c r="R12" s="224"/>
      <c r="S12" s="224"/>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24"/>
      <c r="L13" s="224"/>
      <c r="M13" s="224"/>
      <c r="N13" s="224"/>
      <c r="O13" s="224"/>
      <c r="P13" s="224"/>
      <c r="Q13" s="224"/>
      <c r="R13" s="224"/>
      <c r="S13" s="224"/>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24"/>
      <c r="L14" s="224"/>
      <c r="M14" s="224"/>
      <c r="N14" s="224"/>
      <c r="O14" s="224"/>
      <c r="P14" s="224"/>
      <c r="Q14" s="224"/>
      <c r="R14" s="224"/>
      <c r="S14" s="224"/>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24"/>
      <c r="L15" s="224"/>
      <c r="M15" s="224"/>
      <c r="N15" s="224"/>
      <c r="O15" s="224"/>
      <c r="P15" s="224"/>
      <c r="Q15" s="224"/>
      <c r="R15" s="224"/>
      <c r="S15" s="224"/>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24"/>
      <c r="L16" s="224"/>
      <c r="M16" s="224"/>
      <c r="N16" s="224"/>
      <c r="O16" s="224"/>
      <c r="P16" s="224"/>
      <c r="Q16" s="224"/>
      <c r="R16" s="224"/>
      <c r="S16" s="224"/>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24"/>
      <c r="L17" s="224"/>
      <c r="M17" s="224"/>
      <c r="N17" s="224"/>
      <c r="O17" s="224"/>
      <c r="P17" s="224"/>
      <c r="Q17" s="224"/>
      <c r="R17" s="224"/>
      <c r="S17" s="224"/>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24"/>
      <c r="L18" s="224"/>
      <c r="M18" s="224"/>
      <c r="N18" s="224"/>
      <c r="O18" s="224"/>
      <c r="P18" s="224"/>
      <c r="Q18" s="224"/>
      <c r="R18" s="224"/>
      <c r="S18" s="224"/>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24"/>
      <c r="L19" s="224"/>
      <c r="M19" s="224"/>
      <c r="N19" s="224"/>
      <c r="O19" s="224"/>
      <c r="P19" s="224"/>
      <c r="Q19" s="224"/>
      <c r="R19" s="224"/>
      <c r="S19" s="224"/>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24"/>
      <c r="L20" s="224"/>
      <c r="M20" s="224"/>
      <c r="N20" s="224"/>
      <c r="O20" s="224"/>
      <c r="P20" s="224"/>
      <c r="Q20" s="224"/>
      <c r="R20" s="224"/>
      <c r="S20" s="224"/>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24"/>
      <c r="L21" s="224"/>
      <c r="M21" s="224"/>
      <c r="N21" s="224"/>
      <c r="O21" s="224"/>
      <c r="P21" s="224"/>
      <c r="Q21" s="224"/>
      <c r="R21" s="224"/>
      <c r="S21" s="224"/>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24"/>
      <c r="L22" s="224"/>
      <c r="M22" s="224"/>
      <c r="N22" s="224"/>
      <c r="O22" s="224"/>
      <c r="P22" s="224"/>
      <c r="Q22" s="224"/>
      <c r="R22" s="224"/>
      <c r="S22" s="224"/>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24"/>
      <c r="L23" s="224"/>
      <c r="M23" s="224"/>
      <c r="N23" s="224"/>
      <c r="O23" s="224"/>
      <c r="P23" s="224"/>
      <c r="Q23" s="224"/>
      <c r="R23" s="224"/>
      <c r="S23" s="224"/>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24"/>
      <c r="L24" s="224"/>
      <c r="M24" s="224"/>
      <c r="N24" s="224"/>
      <c r="O24" s="224"/>
      <c r="P24" s="224"/>
      <c r="Q24" s="224"/>
      <c r="R24" s="224"/>
      <c r="S24" s="224"/>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24"/>
      <c r="L25" s="224"/>
      <c r="M25" s="224"/>
      <c r="N25" s="224"/>
      <c r="O25" s="224"/>
      <c r="P25" s="224"/>
      <c r="Q25" s="224"/>
      <c r="R25" s="224"/>
      <c r="S25" s="224"/>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24"/>
      <c r="L26" s="224"/>
      <c r="M26" s="224"/>
      <c r="N26" s="224"/>
      <c r="O26" s="224"/>
      <c r="P26" s="224"/>
      <c r="Q26" s="224"/>
      <c r="R26" s="224"/>
      <c r="S26" s="224"/>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24"/>
      <c r="L27" s="224"/>
      <c r="M27" s="224"/>
      <c r="N27" s="224"/>
      <c r="O27" s="224"/>
      <c r="P27" s="224"/>
      <c r="Q27" s="224"/>
      <c r="R27" s="224"/>
      <c r="S27" s="224"/>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24"/>
      <c r="L28" s="224"/>
      <c r="M28" s="224"/>
      <c r="N28" s="224"/>
      <c r="O28" s="224"/>
      <c r="P28" s="224"/>
      <c r="Q28" s="224"/>
      <c r="R28" s="224"/>
      <c r="S28" s="224"/>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24"/>
      <c r="L29" s="224"/>
      <c r="M29" s="224"/>
      <c r="N29" s="224"/>
      <c r="O29" s="224"/>
      <c r="P29" s="224"/>
      <c r="Q29" s="224"/>
      <c r="R29" s="224"/>
      <c r="S29" s="224"/>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24"/>
      <c r="L30" s="224"/>
      <c r="M30" s="224"/>
      <c r="N30" s="224"/>
      <c r="O30" s="224"/>
      <c r="P30" s="224"/>
      <c r="Q30" s="224"/>
      <c r="R30" s="224"/>
      <c r="S30" s="224"/>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24"/>
      <c r="L31" s="224"/>
      <c r="M31" s="224"/>
      <c r="N31" s="224"/>
      <c r="O31" s="224"/>
      <c r="P31" s="224"/>
      <c r="Q31" s="224"/>
      <c r="R31" s="224"/>
      <c r="S31" s="224"/>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35" t="str">
        <f t="shared" si="0"/>
        <v/>
      </c>
      <c r="K32" s="224"/>
      <c r="L32" s="224"/>
      <c r="M32" s="224"/>
      <c r="N32" s="224"/>
      <c r="O32" s="224"/>
      <c r="P32" s="224"/>
      <c r="Q32" s="224"/>
      <c r="R32" s="224"/>
      <c r="S32" s="224"/>
      <c r="T32" s="254"/>
      <c r="U32" s="254"/>
      <c r="V32" s="254"/>
      <c r="W32" s="254"/>
      <c r="X32" s="254"/>
      <c r="Y32" s="254"/>
      <c r="Z32" s="254"/>
      <c r="AA32" s="254"/>
    </row>
    <row r="33" spans="1:27" ht="21" customHeight="1" thickTop="1">
      <c r="B33" s="136" t="s">
        <v>12</v>
      </c>
      <c r="C33" s="137"/>
      <c r="D33" s="137"/>
      <c r="E33" s="137"/>
      <c r="F33" s="138"/>
      <c r="G33" s="139">
        <f>SUM(G10:G32)</f>
        <v>0</v>
      </c>
      <c r="K33" s="224"/>
      <c r="L33" s="224"/>
      <c r="M33" s="224"/>
      <c r="N33" s="224"/>
      <c r="O33" s="224"/>
      <c r="P33" s="224"/>
      <c r="Q33" s="224"/>
      <c r="R33" s="224"/>
      <c r="S33" s="224"/>
      <c r="T33" s="254"/>
      <c r="U33" s="254"/>
      <c r="V33" s="254"/>
      <c r="W33" s="254"/>
      <c r="X33" s="254"/>
      <c r="Y33" s="254"/>
      <c r="Z33" s="254"/>
      <c r="AA33" s="254"/>
    </row>
    <row r="34" spans="1:27" ht="21" customHeight="1">
      <c r="B34" s="140" t="s">
        <v>13</v>
      </c>
      <c r="C34" s="141"/>
      <c r="D34" s="141"/>
      <c r="E34" s="141"/>
      <c r="F34" s="142"/>
      <c r="G34" s="143">
        <f>G33*0.225</f>
        <v>0</v>
      </c>
      <c r="K34" s="224"/>
      <c r="L34" s="224"/>
      <c r="M34" s="224"/>
      <c r="N34" s="224"/>
      <c r="O34" s="224"/>
      <c r="P34" s="224"/>
      <c r="Q34" s="224"/>
      <c r="R34" s="224"/>
      <c r="S34" s="224"/>
      <c r="T34" s="254"/>
      <c r="U34" s="254"/>
      <c r="V34" s="254"/>
      <c r="W34" s="254"/>
      <c r="X34" s="254"/>
      <c r="Y34" s="254"/>
      <c r="Z34" s="254"/>
      <c r="AA34" s="254"/>
    </row>
    <row r="35" spans="1:27" ht="21" customHeight="1">
      <c r="B35" s="144" t="s">
        <v>14</v>
      </c>
      <c r="C35" s="145"/>
      <c r="D35" s="145"/>
      <c r="E35" s="93" t="s">
        <v>15</v>
      </c>
      <c r="F35" s="146">
        <f>SUM(F10:F32)</f>
        <v>0</v>
      </c>
      <c r="G35" s="147">
        <f>SUM(G33,G34)</f>
        <v>0</v>
      </c>
      <c r="K35" s="224"/>
      <c r="L35" s="224"/>
      <c r="M35" s="224"/>
      <c r="N35" s="224"/>
      <c r="O35" s="224"/>
      <c r="P35" s="224"/>
      <c r="Q35" s="224"/>
      <c r="R35" s="224"/>
      <c r="S35" s="224"/>
      <c r="T35" s="254"/>
      <c r="U35" s="254"/>
      <c r="V35" s="254"/>
      <c r="W35" s="254"/>
      <c r="X35" s="254"/>
      <c r="Y35" s="254"/>
      <c r="Z35" s="254"/>
      <c r="AA35" s="254"/>
    </row>
    <row r="36" spans="1:27" ht="19.5" customHeight="1">
      <c r="K36" s="224"/>
      <c r="L36" s="224"/>
      <c r="M36" s="224"/>
      <c r="N36" s="224"/>
      <c r="O36" s="224"/>
      <c r="P36" s="224"/>
      <c r="Q36" s="224"/>
      <c r="R36" s="224"/>
      <c r="S36" s="224"/>
      <c r="T36" s="254"/>
      <c r="U36" s="254"/>
      <c r="V36" s="254"/>
      <c r="W36" s="254"/>
      <c r="X36" s="254"/>
      <c r="Y36" s="254"/>
      <c r="Z36" s="254"/>
      <c r="AA36" s="254"/>
    </row>
    <row r="37" spans="1:27" ht="57" customHeight="1">
      <c r="B37" s="96" t="s">
        <v>16</v>
      </c>
      <c r="C37" s="96" t="s">
        <v>39</v>
      </c>
      <c r="D37" s="71" t="s">
        <v>8</v>
      </c>
      <c r="E37" s="205" t="s">
        <v>18</v>
      </c>
      <c r="F37" s="255"/>
      <c r="G37" s="97" t="s">
        <v>11</v>
      </c>
      <c r="K37" s="224"/>
      <c r="L37" s="224"/>
      <c r="M37" s="224"/>
      <c r="N37" s="224"/>
      <c r="O37" s="224"/>
      <c r="P37" s="224"/>
      <c r="Q37" s="224"/>
      <c r="R37" s="224"/>
      <c r="S37" s="224"/>
      <c r="T37" s="254"/>
      <c r="U37" s="254"/>
      <c r="V37" s="254"/>
      <c r="W37" s="254"/>
      <c r="X37" s="254"/>
      <c r="Y37" s="254"/>
      <c r="Z37" s="254"/>
      <c r="AA37" s="254"/>
    </row>
    <row r="38" spans="1:27" ht="15" customHeight="1">
      <c r="B38" s="148" t="s">
        <v>40</v>
      </c>
      <c r="C38" s="19"/>
      <c r="D38" s="10"/>
      <c r="E38" s="212">
        <v>760</v>
      </c>
      <c r="F38" s="271"/>
      <c r="G38" s="149">
        <f>IFERROR(C38*E38,"")</f>
        <v>0</v>
      </c>
      <c r="K38" s="224"/>
      <c r="L38" s="224"/>
      <c r="M38" s="224"/>
      <c r="N38" s="224"/>
      <c r="O38" s="224"/>
      <c r="P38" s="224"/>
      <c r="Q38" s="224"/>
      <c r="R38" s="224"/>
      <c r="S38" s="224"/>
      <c r="T38" s="254"/>
      <c r="U38" s="254"/>
      <c r="V38" s="254"/>
      <c r="W38" s="254"/>
      <c r="X38" s="254"/>
      <c r="Y38" s="254"/>
      <c r="Z38" s="254"/>
      <c r="AA38" s="254"/>
    </row>
    <row r="39" spans="1:27" ht="15" customHeight="1">
      <c r="B39" s="150" t="s">
        <v>41</v>
      </c>
      <c r="C39" s="20"/>
      <c r="D39" s="13"/>
      <c r="E39" s="204">
        <v>12309.69</v>
      </c>
      <c r="F39" s="272"/>
      <c r="G39" s="151">
        <f>IFERROR(C39*E39,"")</f>
        <v>0</v>
      </c>
      <c r="K39" s="224"/>
      <c r="L39" s="224"/>
      <c r="M39" s="224"/>
      <c r="N39" s="224"/>
      <c r="O39" s="224"/>
      <c r="P39" s="224"/>
      <c r="Q39" s="224"/>
      <c r="R39" s="224"/>
      <c r="S39" s="224"/>
      <c r="T39" s="254"/>
      <c r="U39" s="254"/>
      <c r="V39" s="254"/>
      <c r="W39" s="254"/>
      <c r="X39" s="254"/>
      <c r="Y39" s="254"/>
      <c r="Z39" s="254"/>
      <c r="AA39" s="254"/>
    </row>
    <row r="40" spans="1:27" ht="19.5" customHeight="1">
      <c r="K40" s="224"/>
      <c r="L40" s="224"/>
      <c r="M40" s="224"/>
      <c r="N40" s="224"/>
      <c r="O40" s="224"/>
      <c r="P40" s="224"/>
      <c r="Q40" s="224"/>
      <c r="R40" s="224"/>
      <c r="S40" s="224"/>
      <c r="T40" s="254"/>
      <c r="U40" s="254"/>
      <c r="V40" s="254"/>
      <c r="W40" s="254"/>
      <c r="X40" s="254"/>
      <c r="Y40" s="254"/>
      <c r="Z40" s="254"/>
      <c r="AA40" s="254"/>
    </row>
    <row r="41" spans="1:27" ht="69.599999999999994">
      <c r="B41" s="96" t="s">
        <v>21</v>
      </c>
      <c r="C41" s="96" t="s">
        <v>42</v>
      </c>
      <c r="D41" s="71" t="s">
        <v>8</v>
      </c>
      <c r="E41" s="205" t="s">
        <v>18</v>
      </c>
      <c r="F41" s="255"/>
      <c r="G41" s="97" t="s">
        <v>11</v>
      </c>
      <c r="K41" s="224"/>
      <c r="L41" s="224"/>
      <c r="M41" s="224"/>
      <c r="N41" s="224"/>
      <c r="O41" s="224"/>
      <c r="P41" s="224"/>
      <c r="Q41" s="224"/>
      <c r="R41" s="224"/>
      <c r="S41" s="224"/>
      <c r="T41" s="254"/>
      <c r="U41" s="254"/>
      <c r="V41" s="254"/>
      <c r="W41" s="254"/>
      <c r="X41" s="254"/>
      <c r="Y41" s="254"/>
      <c r="Z41" s="254"/>
      <c r="AA41" s="254"/>
    </row>
    <row r="42" spans="1:27" ht="15" customHeight="1">
      <c r="B42" s="148" t="s">
        <v>43</v>
      </c>
      <c r="C42" s="21"/>
      <c r="D42" s="11"/>
      <c r="E42" s="215">
        <v>414968.06</v>
      </c>
      <c r="F42" s="273"/>
      <c r="G42" s="152">
        <f>E42*C42</f>
        <v>0</v>
      </c>
      <c r="K42" s="224"/>
      <c r="L42" s="224"/>
      <c r="M42" s="224"/>
      <c r="N42" s="224"/>
      <c r="O42" s="224"/>
      <c r="P42" s="224"/>
      <c r="Q42" s="224"/>
      <c r="R42" s="224"/>
      <c r="S42" s="224"/>
    </row>
    <row r="43" spans="1:27" ht="15" customHeight="1">
      <c r="A43" s="153" t="s">
        <v>44</v>
      </c>
      <c r="B43" s="154" t="s">
        <v>45</v>
      </c>
      <c r="C43" s="22"/>
      <c r="D43" s="14"/>
      <c r="E43" s="213">
        <v>259672</v>
      </c>
      <c r="F43" s="274"/>
      <c r="G43" s="152">
        <f>E43*C43</f>
        <v>0</v>
      </c>
      <c r="K43" s="224"/>
      <c r="L43" s="224"/>
      <c r="M43" s="224"/>
      <c r="N43" s="224"/>
      <c r="O43" s="224"/>
      <c r="P43" s="224"/>
      <c r="Q43" s="224"/>
      <c r="R43" s="224"/>
      <c r="S43" s="224"/>
    </row>
    <row r="44" spans="1:27" ht="15" customHeight="1">
      <c r="B44" s="150" t="s">
        <v>46</v>
      </c>
      <c r="C44" s="23"/>
      <c r="D44" s="14"/>
      <c r="E44" s="209">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06" t="s">
        <v>18</v>
      </c>
      <c r="D47" s="256"/>
      <c r="E47" s="256"/>
      <c r="F47" s="257"/>
      <c r="G47" s="97" t="s">
        <v>11</v>
      </c>
      <c r="K47" s="106"/>
      <c r="L47" s="106"/>
      <c r="M47" s="106"/>
      <c r="N47" s="106"/>
      <c r="O47" s="106"/>
      <c r="P47" s="106"/>
      <c r="Q47" s="106"/>
      <c r="R47" s="106"/>
    </row>
    <row r="48" spans="1:27" ht="15" customHeight="1">
      <c r="B48" s="148" t="s">
        <v>28</v>
      </c>
      <c r="C48" s="207" t="str">
        <f>"25% on "&amp;F35&amp;" FTE"</f>
        <v>25% on 0 FTE</v>
      </c>
      <c r="D48" s="258"/>
      <c r="E48" s="258"/>
      <c r="F48" s="259"/>
      <c r="G48" s="116">
        <f>SUM(G35*0.25)</f>
        <v>0</v>
      </c>
      <c r="K48" s="106"/>
      <c r="L48" s="106"/>
      <c r="M48" s="106"/>
      <c r="N48" s="106"/>
      <c r="O48" s="106"/>
      <c r="P48" s="106"/>
      <c r="Q48" s="106"/>
      <c r="R48" s="106"/>
    </row>
    <row r="49" spans="2:18" ht="15" customHeight="1">
      <c r="B49" s="156" t="s">
        <v>29</v>
      </c>
      <c r="C49" s="201"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08"/>
      <c r="D50" s="262"/>
      <c r="E50" s="120"/>
      <c r="F50" s="121"/>
      <c r="G50" s="122">
        <f>SUM(G48:G49)</f>
        <v>0</v>
      </c>
    </row>
    <row r="51" spans="2:18" ht="15" customHeight="1"/>
    <row r="52" spans="2:18" ht="20.100000000000001" customHeight="1">
      <c r="B52" s="210" t="s">
        <v>31</v>
      </c>
      <c r="C52" s="211"/>
      <c r="D52" s="211"/>
      <c r="E52" s="211"/>
      <c r="F52" s="211"/>
      <c r="G52" s="123">
        <f>SUM(G35,G45,G50)</f>
        <v>0</v>
      </c>
    </row>
    <row r="53" spans="2:18" ht="25.15">
      <c r="B53" s="124" t="s">
        <v>32</v>
      </c>
    </row>
    <row r="54" spans="2:18" ht="27" customHeight="1">
      <c r="B54" s="203"/>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SS8cGzeYbxuKapC7Ji4aFR7oatYzXeNe9px2nPIf5Md7QR9lsLK3DRP9PKI20HzfBHoAHkkmSrW12llJH3/nvQ==" saltValue="NIzqVTZrucCqsFYfFMC0TQ=="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E4E7D5E0-12DD-47A2-9D44-3AC0C1699A49}">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DC59530-69B3-4E3B-A45C-8B5037400055}">
          <x14:formula1>
            <xm:f>Roles!$A$2:$A$53</xm:f>
          </x14:formula1>
          <xm:sqref>B10:B32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AA58"/>
  <sheetViews>
    <sheetView workbookViewId="0">
      <selection activeCell="C5" sqref="C5"/>
    </sheetView>
  </sheetViews>
  <sheetFormatPr defaultColWidth="9.140625" defaultRowHeight="14.4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16" t="s">
        <v>3</v>
      </c>
      <c r="E4" s="217"/>
      <c r="F4" s="218"/>
      <c r="G4" s="219"/>
    </row>
    <row r="5" spans="2:27" ht="15.75" customHeight="1">
      <c r="B5" s="8" t="s">
        <v>35</v>
      </c>
      <c r="C5" s="38"/>
      <c r="D5" s="216"/>
      <c r="E5" s="217"/>
      <c r="F5" s="220"/>
      <c r="G5" s="221"/>
    </row>
    <row r="6" spans="2:27" ht="17.100000000000001" customHeight="1">
      <c r="B6" s="8" t="s">
        <v>5</v>
      </c>
      <c r="C6" s="158" t="str">
        <f>IF('Lead Organization Budget'!C6="","",'Lead Organization Budget'!C6)</f>
        <v/>
      </c>
      <c r="D6" s="216"/>
      <c r="E6" s="217"/>
      <c r="F6" s="222"/>
      <c r="G6" s="223"/>
      <c r="T6" s="214"/>
      <c r="U6" s="254"/>
      <c r="V6" s="254"/>
      <c r="W6" s="254"/>
      <c r="X6" s="254"/>
      <c r="Y6" s="254"/>
      <c r="Z6" s="254"/>
      <c r="AA6" s="254"/>
    </row>
    <row r="7" spans="2:27" ht="4.5" customHeight="1">
      <c r="T7" s="254"/>
      <c r="U7" s="254"/>
      <c r="V7" s="254"/>
      <c r="W7" s="254"/>
      <c r="X7" s="254"/>
      <c r="Y7" s="254"/>
      <c r="Z7" s="254"/>
      <c r="AA7" s="254"/>
    </row>
    <row r="8" spans="2:27" ht="20.25" customHeight="1">
      <c r="B8" s="126"/>
      <c r="F8" s="202"/>
      <c r="G8" s="254"/>
      <c r="H8" s="254"/>
      <c r="T8" s="254"/>
      <c r="U8" s="254"/>
      <c r="V8" s="254"/>
      <c r="W8" s="254"/>
      <c r="X8" s="254"/>
      <c r="Y8" s="254"/>
      <c r="Z8" s="254"/>
      <c r="AA8" s="254"/>
    </row>
    <row r="9" spans="2:27" ht="69.95" customHeight="1" thickBot="1">
      <c r="B9" s="127" t="s">
        <v>36</v>
      </c>
      <c r="C9" s="128" t="s">
        <v>7</v>
      </c>
      <c r="D9" s="71" t="s">
        <v>8</v>
      </c>
      <c r="E9" s="97" t="s">
        <v>9</v>
      </c>
      <c r="F9" s="97" t="s">
        <v>37</v>
      </c>
      <c r="G9" s="97" t="s">
        <v>11</v>
      </c>
      <c r="K9" s="224" t="s">
        <v>47</v>
      </c>
      <c r="L9" s="224"/>
      <c r="M9" s="224"/>
      <c r="N9" s="224"/>
      <c r="O9" s="224"/>
      <c r="P9" s="224"/>
      <c r="Q9" s="224"/>
      <c r="R9" s="224"/>
      <c r="S9" s="224"/>
      <c r="T9" s="254"/>
      <c r="U9" s="254"/>
      <c r="V9" s="254"/>
      <c r="W9" s="254"/>
      <c r="X9" s="254"/>
      <c r="Y9" s="254"/>
      <c r="Z9" s="254"/>
      <c r="AA9" s="254"/>
    </row>
    <row r="10" spans="2:27" ht="15" customHeight="1">
      <c r="B10" s="10"/>
      <c r="C10" s="159" t="str">
        <f>IFERROR(VLOOKUP($B10,Roles!$A$2:$C$54,2,FALSE),"")</f>
        <v/>
      </c>
      <c r="D10" s="57"/>
      <c r="E10" s="160" t="str">
        <f>IFERROR(VLOOKUP($B10,Roles!$A$2:$C$54,3,FALSE),"")</f>
        <v/>
      </c>
      <c r="F10" s="58"/>
      <c r="G10" s="161" t="str">
        <f t="shared" ref="G10:G32" si="0">IFERROR(F10*E10,"")</f>
        <v/>
      </c>
      <c r="K10" s="224"/>
      <c r="L10" s="224"/>
      <c r="M10" s="224"/>
      <c r="N10" s="224"/>
      <c r="O10" s="224"/>
      <c r="P10" s="224"/>
      <c r="Q10" s="224"/>
      <c r="R10" s="224"/>
      <c r="S10" s="224"/>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24"/>
      <c r="L11" s="224"/>
      <c r="M11" s="224"/>
      <c r="N11" s="224"/>
      <c r="O11" s="224"/>
      <c r="P11" s="224"/>
      <c r="Q11" s="224"/>
      <c r="R11" s="224"/>
      <c r="S11" s="224"/>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24"/>
      <c r="L12" s="224"/>
      <c r="M12" s="224"/>
      <c r="N12" s="224"/>
      <c r="O12" s="224"/>
      <c r="P12" s="224"/>
      <c r="Q12" s="224"/>
      <c r="R12" s="224"/>
      <c r="S12" s="224"/>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24"/>
      <c r="L13" s="224"/>
      <c r="M13" s="224"/>
      <c r="N13" s="224"/>
      <c r="O13" s="224"/>
      <c r="P13" s="224"/>
      <c r="Q13" s="224"/>
      <c r="R13" s="224"/>
      <c r="S13" s="224"/>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24"/>
      <c r="L14" s="224"/>
      <c r="M14" s="224"/>
      <c r="N14" s="224"/>
      <c r="O14" s="224"/>
      <c r="P14" s="224"/>
      <c r="Q14" s="224"/>
      <c r="R14" s="224"/>
      <c r="S14" s="224"/>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24"/>
      <c r="L15" s="224"/>
      <c r="M15" s="224"/>
      <c r="N15" s="224"/>
      <c r="O15" s="224"/>
      <c r="P15" s="224"/>
      <c r="Q15" s="224"/>
      <c r="R15" s="224"/>
      <c r="S15" s="224"/>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24"/>
      <c r="L16" s="224"/>
      <c r="M16" s="224"/>
      <c r="N16" s="224"/>
      <c r="O16" s="224"/>
      <c r="P16" s="224"/>
      <c r="Q16" s="224"/>
      <c r="R16" s="224"/>
      <c r="S16" s="224"/>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24"/>
      <c r="L17" s="224"/>
      <c r="M17" s="224"/>
      <c r="N17" s="224"/>
      <c r="O17" s="224"/>
      <c r="P17" s="224"/>
      <c r="Q17" s="224"/>
      <c r="R17" s="224"/>
      <c r="S17" s="224"/>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24"/>
      <c r="L18" s="224"/>
      <c r="M18" s="224"/>
      <c r="N18" s="224"/>
      <c r="O18" s="224"/>
      <c r="P18" s="224"/>
      <c r="Q18" s="224"/>
      <c r="R18" s="224"/>
      <c r="S18" s="224"/>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24"/>
      <c r="L19" s="224"/>
      <c r="M19" s="224"/>
      <c r="N19" s="224"/>
      <c r="O19" s="224"/>
      <c r="P19" s="224"/>
      <c r="Q19" s="224"/>
      <c r="R19" s="224"/>
      <c r="S19" s="224"/>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24"/>
      <c r="L20" s="224"/>
      <c r="M20" s="224"/>
      <c r="N20" s="224"/>
      <c r="O20" s="224"/>
      <c r="P20" s="224"/>
      <c r="Q20" s="224"/>
      <c r="R20" s="224"/>
      <c r="S20" s="224"/>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24"/>
      <c r="L21" s="224"/>
      <c r="M21" s="224"/>
      <c r="N21" s="224"/>
      <c r="O21" s="224"/>
      <c r="P21" s="224"/>
      <c r="Q21" s="224"/>
      <c r="R21" s="224"/>
      <c r="S21" s="224"/>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24"/>
      <c r="L22" s="224"/>
      <c r="M22" s="224"/>
      <c r="N22" s="224"/>
      <c r="O22" s="224"/>
      <c r="P22" s="224"/>
      <c r="Q22" s="224"/>
      <c r="R22" s="224"/>
      <c r="S22" s="224"/>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24"/>
      <c r="L23" s="224"/>
      <c r="M23" s="224"/>
      <c r="N23" s="224"/>
      <c r="O23" s="224"/>
      <c r="P23" s="224"/>
      <c r="Q23" s="224"/>
      <c r="R23" s="224"/>
      <c r="S23" s="224"/>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24"/>
      <c r="L24" s="224"/>
      <c r="M24" s="224"/>
      <c r="N24" s="224"/>
      <c r="O24" s="224"/>
      <c r="P24" s="224"/>
      <c r="Q24" s="224"/>
      <c r="R24" s="224"/>
      <c r="S24" s="224"/>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24"/>
      <c r="L25" s="224"/>
      <c r="M25" s="224"/>
      <c r="N25" s="224"/>
      <c r="O25" s="224"/>
      <c r="P25" s="224"/>
      <c r="Q25" s="224"/>
      <c r="R25" s="224"/>
      <c r="S25" s="224"/>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24"/>
      <c r="L26" s="224"/>
      <c r="M26" s="224"/>
      <c r="N26" s="224"/>
      <c r="O26" s="224"/>
      <c r="P26" s="224"/>
      <c r="Q26" s="224"/>
      <c r="R26" s="224"/>
      <c r="S26" s="224"/>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24"/>
      <c r="L27" s="224"/>
      <c r="M27" s="224"/>
      <c r="N27" s="224"/>
      <c r="O27" s="224"/>
      <c r="P27" s="224"/>
      <c r="Q27" s="224"/>
      <c r="R27" s="224"/>
      <c r="S27" s="224"/>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24"/>
      <c r="L28" s="224"/>
      <c r="M28" s="224"/>
      <c r="N28" s="224"/>
      <c r="O28" s="224"/>
      <c r="P28" s="224"/>
      <c r="Q28" s="224"/>
      <c r="R28" s="224"/>
      <c r="S28" s="224"/>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24"/>
      <c r="L29" s="224"/>
      <c r="M29" s="224"/>
      <c r="N29" s="224"/>
      <c r="O29" s="224"/>
      <c r="P29" s="224"/>
      <c r="Q29" s="224"/>
      <c r="R29" s="224"/>
      <c r="S29" s="224"/>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24"/>
      <c r="L30" s="224"/>
      <c r="M30" s="224"/>
      <c r="N30" s="224"/>
      <c r="O30" s="224"/>
      <c r="P30" s="224"/>
      <c r="Q30" s="224"/>
      <c r="R30" s="224"/>
      <c r="S30" s="224"/>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24"/>
      <c r="L31" s="224"/>
      <c r="M31" s="224"/>
      <c r="N31" s="224"/>
      <c r="O31" s="224"/>
      <c r="P31" s="224"/>
      <c r="Q31" s="224"/>
      <c r="R31" s="224"/>
      <c r="S31" s="224"/>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62" t="str">
        <f t="shared" si="0"/>
        <v/>
      </c>
      <c r="K32" s="224"/>
      <c r="L32" s="224"/>
      <c r="M32" s="224"/>
      <c r="N32" s="224"/>
      <c r="O32" s="224"/>
      <c r="P32" s="224"/>
      <c r="Q32" s="224"/>
      <c r="R32" s="224"/>
      <c r="S32" s="224"/>
      <c r="T32" s="254"/>
      <c r="U32" s="254"/>
      <c r="V32" s="254"/>
      <c r="W32" s="254"/>
      <c r="X32" s="254"/>
      <c r="Y32" s="254"/>
      <c r="Z32" s="254"/>
      <c r="AA32" s="254"/>
    </row>
    <row r="33" spans="1:27" ht="21" customHeight="1" thickTop="1">
      <c r="B33" s="136" t="s">
        <v>12</v>
      </c>
      <c r="C33" s="137"/>
      <c r="D33" s="137"/>
      <c r="E33" s="137"/>
      <c r="F33" s="138"/>
      <c r="G33" s="139">
        <f>SUM(G10:G32)</f>
        <v>0</v>
      </c>
      <c r="K33" s="224"/>
      <c r="L33" s="224"/>
      <c r="M33" s="224"/>
      <c r="N33" s="224"/>
      <c r="O33" s="224"/>
      <c r="P33" s="224"/>
      <c r="Q33" s="224"/>
      <c r="R33" s="224"/>
      <c r="S33" s="224"/>
      <c r="T33" s="254"/>
      <c r="U33" s="254"/>
      <c r="V33" s="254"/>
      <c r="W33" s="254"/>
      <c r="X33" s="254"/>
      <c r="Y33" s="254"/>
      <c r="Z33" s="254"/>
      <c r="AA33" s="254"/>
    </row>
    <row r="34" spans="1:27" ht="21" customHeight="1">
      <c r="B34" s="140" t="s">
        <v>13</v>
      </c>
      <c r="C34" s="141"/>
      <c r="D34" s="141"/>
      <c r="E34" s="141"/>
      <c r="F34" s="142"/>
      <c r="G34" s="143">
        <f>G33*0.225</f>
        <v>0</v>
      </c>
      <c r="K34" s="224"/>
      <c r="L34" s="224"/>
      <c r="M34" s="224"/>
      <c r="N34" s="224"/>
      <c r="O34" s="224"/>
      <c r="P34" s="224"/>
      <c r="Q34" s="224"/>
      <c r="R34" s="224"/>
      <c r="S34" s="224"/>
      <c r="T34" s="254"/>
      <c r="U34" s="254"/>
      <c r="V34" s="254"/>
      <c r="W34" s="254"/>
      <c r="X34" s="254"/>
      <c r="Y34" s="254"/>
      <c r="Z34" s="254"/>
      <c r="AA34" s="254"/>
    </row>
    <row r="35" spans="1:27" ht="21" customHeight="1">
      <c r="B35" s="144" t="s">
        <v>14</v>
      </c>
      <c r="C35" s="145"/>
      <c r="D35" s="145"/>
      <c r="E35" s="93" t="s">
        <v>15</v>
      </c>
      <c r="F35" s="146">
        <f>SUM(F10:F32)</f>
        <v>0</v>
      </c>
      <c r="G35" s="147">
        <f>SUM(G33,G34)</f>
        <v>0</v>
      </c>
      <c r="K35" s="224"/>
      <c r="L35" s="224"/>
      <c r="M35" s="224"/>
      <c r="N35" s="224"/>
      <c r="O35" s="224"/>
      <c r="P35" s="224"/>
      <c r="Q35" s="224"/>
      <c r="R35" s="224"/>
      <c r="S35" s="224"/>
      <c r="T35" s="254"/>
      <c r="U35" s="254"/>
      <c r="V35" s="254"/>
      <c r="W35" s="254"/>
      <c r="X35" s="254"/>
      <c r="Y35" s="254"/>
      <c r="Z35" s="254"/>
      <c r="AA35" s="254"/>
    </row>
    <row r="36" spans="1:27" ht="19.5" customHeight="1">
      <c r="K36" s="224"/>
      <c r="L36" s="224"/>
      <c r="M36" s="224"/>
      <c r="N36" s="224"/>
      <c r="O36" s="224"/>
      <c r="P36" s="224"/>
      <c r="Q36" s="224"/>
      <c r="R36" s="224"/>
      <c r="S36" s="224"/>
      <c r="T36" s="254"/>
      <c r="U36" s="254"/>
      <c r="V36" s="254"/>
      <c r="W36" s="254"/>
      <c r="X36" s="254"/>
      <c r="Y36" s="254"/>
      <c r="Z36" s="254"/>
      <c r="AA36" s="254"/>
    </row>
    <row r="37" spans="1:27" ht="57" customHeight="1">
      <c r="B37" s="96" t="s">
        <v>16</v>
      </c>
      <c r="C37" s="96" t="s">
        <v>39</v>
      </c>
      <c r="D37" s="71" t="s">
        <v>8</v>
      </c>
      <c r="E37" s="205" t="s">
        <v>18</v>
      </c>
      <c r="F37" s="255"/>
      <c r="G37" s="97" t="s">
        <v>11</v>
      </c>
      <c r="K37" s="224"/>
      <c r="L37" s="224"/>
      <c r="M37" s="224"/>
      <c r="N37" s="224"/>
      <c r="O37" s="224"/>
      <c r="P37" s="224"/>
      <c r="Q37" s="224"/>
      <c r="R37" s="224"/>
      <c r="S37" s="224"/>
      <c r="T37" s="254"/>
      <c r="U37" s="254"/>
      <c r="V37" s="254"/>
      <c r="W37" s="254"/>
      <c r="X37" s="254"/>
      <c r="Y37" s="254"/>
      <c r="Z37" s="254"/>
      <c r="AA37" s="254"/>
    </row>
    <row r="38" spans="1:27" ht="15" customHeight="1">
      <c r="B38" s="148" t="s">
        <v>40</v>
      </c>
      <c r="C38" s="19"/>
      <c r="D38" s="10"/>
      <c r="E38" s="212">
        <v>760</v>
      </c>
      <c r="F38" s="271"/>
      <c r="G38" s="149">
        <f>IFERROR(C38*E38,"")</f>
        <v>0</v>
      </c>
      <c r="K38" s="224"/>
      <c r="L38" s="224"/>
      <c r="M38" s="224"/>
      <c r="N38" s="224"/>
      <c r="O38" s="224"/>
      <c r="P38" s="224"/>
      <c r="Q38" s="224"/>
      <c r="R38" s="224"/>
      <c r="S38" s="224"/>
      <c r="T38" s="254"/>
      <c r="U38" s="254"/>
      <c r="V38" s="254"/>
      <c r="W38" s="254"/>
      <c r="X38" s="254"/>
      <c r="Y38" s="254"/>
      <c r="Z38" s="254"/>
      <c r="AA38" s="254"/>
    </row>
    <row r="39" spans="1:27" ht="15" customHeight="1">
      <c r="B39" s="150" t="s">
        <v>41</v>
      </c>
      <c r="C39" s="20"/>
      <c r="D39" s="13"/>
      <c r="E39" s="204">
        <v>12309.69</v>
      </c>
      <c r="F39" s="272"/>
      <c r="G39" s="151">
        <f>IFERROR(C39*E39,"")</f>
        <v>0</v>
      </c>
      <c r="K39" s="224"/>
      <c r="L39" s="224"/>
      <c r="M39" s="224"/>
      <c r="N39" s="224"/>
      <c r="O39" s="224"/>
      <c r="P39" s="224"/>
      <c r="Q39" s="224"/>
      <c r="R39" s="224"/>
      <c r="S39" s="224"/>
      <c r="T39" s="254"/>
      <c r="U39" s="254"/>
      <c r="V39" s="254"/>
      <c r="W39" s="254"/>
      <c r="X39" s="254"/>
      <c r="Y39" s="254"/>
      <c r="Z39" s="254"/>
      <c r="AA39" s="254"/>
    </row>
    <row r="40" spans="1:27" ht="19.5" customHeight="1">
      <c r="K40" s="224"/>
      <c r="L40" s="224"/>
      <c r="M40" s="224"/>
      <c r="N40" s="224"/>
      <c r="O40" s="224"/>
      <c r="P40" s="224"/>
      <c r="Q40" s="224"/>
      <c r="R40" s="224"/>
      <c r="S40" s="224"/>
      <c r="T40" s="254"/>
      <c r="U40" s="254"/>
      <c r="V40" s="254"/>
      <c r="W40" s="254"/>
      <c r="X40" s="254"/>
      <c r="Y40" s="254"/>
      <c r="Z40" s="254"/>
      <c r="AA40" s="254"/>
    </row>
    <row r="41" spans="1:27" ht="69.599999999999994">
      <c r="B41" s="96" t="s">
        <v>21</v>
      </c>
      <c r="C41" s="96" t="s">
        <v>42</v>
      </c>
      <c r="D41" s="71" t="s">
        <v>8</v>
      </c>
      <c r="E41" s="205" t="s">
        <v>18</v>
      </c>
      <c r="F41" s="255"/>
      <c r="G41" s="97" t="s">
        <v>11</v>
      </c>
      <c r="K41" s="224"/>
      <c r="L41" s="224"/>
      <c r="M41" s="224"/>
      <c r="N41" s="224"/>
      <c r="O41" s="224"/>
      <c r="P41" s="224"/>
      <c r="Q41" s="224"/>
      <c r="R41" s="224"/>
      <c r="S41" s="224"/>
      <c r="T41" s="254"/>
      <c r="U41" s="254"/>
      <c r="V41" s="254"/>
      <c r="W41" s="254"/>
      <c r="X41" s="254"/>
      <c r="Y41" s="254"/>
      <c r="Z41" s="254"/>
      <c r="AA41" s="254"/>
    </row>
    <row r="42" spans="1:27" ht="15" customHeight="1">
      <c r="B42" s="148" t="s">
        <v>43</v>
      </c>
      <c r="C42" s="21"/>
      <c r="D42" s="11"/>
      <c r="E42" s="215">
        <v>414968.06</v>
      </c>
      <c r="F42" s="273"/>
      <c r="G42" s="152">
        <f>E42*C42</f>
        <v>0</v>
      </c>
      <c r="K42" s="224"/>
      <c r="L42" s="224"/>
      <c r="M42" s="224"/>
      <c r="N42" s="224"/>
      <c r="O42" s="224"/>
      <c r="P42" s="224"/>
      <c r="Q42" s="224"/>
      <c r="R42" s="224"/>
      <c r="S42" s="224"/>
    </row>
    <row r="43" spans="1:27" ht="15" customHeight="1">
      <c r="A43" s="153" t="s">
        <v>44</v>
      </c>
      <c r="B43" s="154" t="s">
        <v>45</v>
      </c>
      <c r="C43" s="22"/>
      <c r="D43" s="14"/>
      <c r="E43" s="213">
        <v>259672</v>
      </c>
      <c r="F43" s="274"/>
      <c r="G43" s="152">
        <f>E43*C43</f>
        <v>0</v>
      </c>
      <c r="K43" s="224"/>
      <c r="L43" s="224"/>
      <c r="M43" s="224"/>
      <c r="N43" s="224"/>
      <c r="O43" s="224"/>
      <c r="P43" s="224"/>
      <c r="Q43" s="224"/>
      <c r="R43" s="224"/>
      <c r="S43" s="224"/>
    </row>
    <row r="44" spans="1:27" ht="15" customHeight="1">
      <c r="B44" s="150" t="s">
        <v>46</v>
      </c>
      <c r="C44" s="23"/>
      <c r="D44" s="14"/>
      <c r="E44" s="209">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06" t="s">
        <v>18</v>
      </c>
      <c r="D47" s="256"/>
      <c r="E47" s="256"/>
      <c r="F47" s="257"/>
      <c r="G47" s="97" t="s">
        <v>11</v>
      </c>
      <c r="K47" s="106"/>
      <c r="L47" s="106"/>
      <c r="M47" s="106"/>
      <c r="N47" s="106"/>
      <c r="O47" s="106"/>
      <c r="P47" s="106"/>
      <c r="Q47" s="106"/>
      <c r="R47" s="106"/>
    </row>
    <row r="48" spans="1:27" ht="15" customHeight="1">
      <c r="B48" s="148" t="s">
        <v>28</v>
      </c>
      <c r="C48" s="207" t="str">
        <f>"25% on "&amp;F35&amp;" FTE"</f>
        <v>25% on 0 FTE</v>
      </c>
      <c r="D48" s="258"/>
      <c r="E48" s="258"/>
      <c r="F48" s="259"/>
      <c r="G48" s="116">
        <f>SUM(G35*0.25)</f>
        <v>0</v>
      </c>
      <c r="K48" s="106"/>
      <c r="L48" s="106"/>
      <c r="M48" s="106"/>
      <c r="N48" s="106"/>
      <c r="O48" s="106"/>
      <c r="P48" s="106"/>
      <c r="Q48" s="106"/>
      <c r="R48" s="106"/>
    </row>
    <row r="49" spans="2:18" ht="15" customHeight="1">
      <c r="B49" s="156" t="s">
        <v>29</v>
      </c>
      <c r="C49" s="201"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08"/>
      <c r="D50" s="262"/>
      <c r="E50" s="120"/>
      <c r="F50" s="121"/>
      <c r="G50" s="122">
        <f>SUM(G48:G49)</f>
        <v>0</v>
      </c>
    </row>
    <row r="51" spans="2:18" ht="15" customHeight="1"/>
    <row r="52" spans="2:18" ht="20.100000000000001" customHeight="1">
      <c r="B52" s="210" t="s">
        <v>31</v>
      </c>
      <c r="C52" s="211"/>
      <c r="D52" s="211"/>
      <c r="E52" s="211"/>
      <c r="F52" s="211"/>
      <c r="G52" s="123">
        <f>SUM(G35,G45,G50)</f>
        <v>0</v>
      </c>
    </row>
    <row r="53" spans="2:18" ht="25.15">
      <c r="B53" s="124" t="s">
        <v>32</v>
      </c>
    </row>
    <row r="54" spans="2:18" ht="27" customHeight="1">
      <c r="B54" s="203"/>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cB9JFp+Zj9ydJfMZBo6O9bf09Tp2WfagSRQ9Rx/gfvgCqbcgFkSvduIb/BVFXTIE6mSfUjIsSbH+maRXU9RDZw==" saltValue="yZq1EtGuGfUkFxUtuqtSWg=="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5B8CE723-E4B8-4FF5-8A15-2E66598BEB12}">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30191B8-2473-437C-A399-4ECFC92AF4CC}">
          <x14:formula1>
            <xm:f>Roles!$A$2:$A$53</xm:f>
          </x14:formula1>
          <xm:sqref>B10:B32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A58"/>
  <sheetViews>
    <sheetView workbookViewId="0">
      <selection activeCell="C5" sqref="C5"/>
    </sheetView>
  </sheetViews>
  <sheetFormatPr defaultColWidth="9.140625" defaultRowHeight="14.4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16" t="s">
        <v>3</v>
      </c>
      <c r="E4" s="217"/>
      <c r="F4" s="218"/>
      <c r="G4" s="219"/>
    </row>
    <row r="5" spans="2:27" ht="15.75" customHeight="1">
      <c r="B5" s="8" t="s">
        <v>35</v>
      </c>
      <c r="C5" s="38"/>
      <c r="D5" s="216"/>
      <c r="E5" s="217"/>
      <c r="F5" s="220"/>
      <c r="G5" s="221"/>
    </row>
    <row r="6" spans="2:27" ht="17.100000000000001" customHeight="1">
      <c r="B6" s="8" t="s">
        <v>5</v>
      </c>
      <c r="C6" s="158" t="str">
        <f>IF('Lead Organization Budget'!C6="","",'Lead Organization Budget'!C6)</f>
        <v/>
      </c>
      <c r="D6" s="216"/>
      <c r="E6" s="217"/>
      <c r="F6" s="222"/>
      <c r="G6" s="223"/>
      <c r="T6" s="214"/>
      <c r="U6" s="254"/>
      <c r="V6" s="254"/>
      <c r="W6" s="254"/>
      <c r="X6" s="254"/>
      <c r="Y6" s="254"/>
      <c r="Z6" s="254"/>
      <c r="AA6" s="254"/>
    </row>
    <row r="7" spans="2:27" ht="4.5" customHeight="1">
      <c r="T7" s="254"/>
      <c r="U7" s="254"/>
      <c r="V7" s="254"/>
      <c r="W7" s="254"/>
      <c r="X7" s="254"/>
      <c r="Y7" s="254"/>
      <c r="Z7" s="254"/>
      <c r="AA7" s="254"/>
    </row>
    <row r="8" spans="2:27" ht="20.25" customHeight="1">
      <c r="B8" s="126"/>
      <c r="F8" s="202"/>
      <c r="G8" s="254"/>
      <c r="H8" s="254"/>
      <c r="T8" s="254"/>
      <c r="U8" s="254"/>
      <c r="V8" s="254"/>
      <c r="W8" s="254"/>
      <c r="X8" s="254"/>
      <c r="Y8" s="254"/>
      <c r="Z8" s="254"/>
      <c r="AA8" s="254"/>
    </row>
    <row r="9" spans="2:27" ht="69.95" customHeight="1" thickBot="1">
      <c r="B9" s="127" t="s">
        <v>36</v>
      </c>
      <c r="C9" s="128" t="s">
        <v>7</v>
      </c>
      <c r="D9" s="71" t="s">
        <v>8</v>
      </c>
      <c r="E9" s="97" t="s">
        <v>9</v>
      </c>
      <c r="F9" s="97" t="s">
        <v>37</v>
      </c>
      <c r="G9" s="97" t="s">
        <v>11</v>
      </c>
      <c r="K9" s="224" t="s">
        <v>47</v>
      </c>
      <c r="L9" s="224"/>
      <c r="M9" s="224"/>
      <c r="N9" s="224"/>
      <c r="O9" s="224"/>
      <c r="P9" s="224"/>
      <c r="Q9" s="224"/>
      <c r="R9" s="224"/>
      <c r="S9" s="224"/>
      <c r="T9" s="254"/>
      <c r="U9" s="254"/>
      <c r="V9" s="254"/>
      <c r="W9" s="254"/>
      <c r="X9" s="254"/>
      <c r="Y9" s="254"/>
      <c r="Z9" s="254"/>
      <c r="AA9" s="254"/>
    </row>
    <row r="10" spans="2:27" ht="15" customHeight="1">
      <c r="B10" s="10"/>
      <c r="C10" s="159" t="str">
        <f>IFERROR(VLOOKUP($B10,Roles!$A$2:$C$54,2,FALSE),"")</f>
        <v/>
      </c>
      <c r="D10" s="57"/>
      <c r="E10" s="160" t="str">
        <f>IFERROR(VLOOKUP($B10,Roles!$A$2:$C$54,3,FALSE),"")</f>
        <v/>
      </c>
      <c r="F10" s="58"/>
      <c r="G10" s="161" t="str">
        <f t="shared" ref="G10:G32" si="0">IFERROR(F10*E10,"")</f>
        <v/>
      </c>
      <c r="K10" s="224"/>
      <c r="L10" s="224"/>
      <c r="M10" s="224"/>
      <c r="N10" s="224"/>
      <c r="O10" s="224"/>
      <c r="P10" s="224"/>
      <c r="Q10" s="224"/>
      <c r="R10" s="224"/>
      <c r="S10" s="224"/>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24"/>
      <c r="L11" s="224"/>
      <c r="M11" s="224"/>
      <c r="N11" s="224"/>
      <c r="O11" s="224"/>
      <c r="P11" s="224"/>
      <c r="Q11" s="224"/>
      <c r="R11" s="224"/>
      <c r="S11" s="224"/>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24"/>
      <c r="L12" s="224"/>
      <c r="M12" s="224"/>
      <c r="N12" s="224"/>
      <c r="O12" s="224"/>
      <c r="P12" s="224"/>
      <c r="Q12" s="224"/>
      <c r="R12" s="224"/>
      <c r="S12" s="224"/>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24"/>
      <c r="L13" s="224"/>
      <c r="M13" s="224"/>
      <c r="N13" s="224"/>
      <c r="O13" s="224"/>
      <c r="P13" s="224"/>
      <c r="Q13" s="224"/>
      <c r="R13" s="224"/>
      <c r="S13" s="224"/>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24"/>
      <c r="L14" s="224"/>
      <c r="M14" s="224"/>
      <c r="N14" s="224"/>
      <c r="O14" s="224"/>
      <c r="P14" s="224"/>
      <c r="Q14" s="224"/>
      <c r="R14" s="224"/>
      <c r="S14" s="224"/>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24"/>
      <c r="L15" s="224"/>
      <c r="M15" s="224"/>
      <c r="N15" s="224"/>
      <c r="O15" s="224"/>
      <c r="P15" s="224"/>
      <c r="Q15" s="224"/>
      <c r="R15" s="224"/>
      <c r="S15" s="224"/>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24"/>
      <c r="L16" s="224"/>
      <c r="M16" s="224"/>
      <c r="N16" s="224"/>
      <c r="O16" s="224"/>
      <c r="P16" s="224"/>
      <c r="Q16" s="224"/>
      <c r="R16" s="224"/>
      <c r="S16" s="224"/>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24"/>
      <c r="L17" s="224"/>
      <c r="M17" s="224"/>
      <c r="N17" s="224"/>
      <c r="O17" s="224"/>
      <c r="P17" s="224"/>
      <c r="Q17" s="224"/>
      <c r="R17" s="224"/>
      <c r="S17" s="224"/>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24"/>
      <c r="L18" s="224"/>
      <c r="M18" s="224"/>
      <c r="N18" s="224"/>
      <c r="O18" s="224"/>
      <c r="P18" s="224"/>
      <c r="Q18" s="224"/>
      <c r="R18" s="224"/>
      <c r="S18" s="224"/>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24"/>
      <c r="L19" s="224"/>
      <c r="M19" s="224"/>
      <c r="N19" s="224"/>
      <c r="O19" s="224"/>
      <c r="P19" s="224"/>
      <c r="Q19" s="224"/>
      <c r="R19" s="224"/>
      <c r="S19" s="224"/>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24"/>
      <c r="L20" s="224"/>
      <c r="M20" s="224"/>
      <c r="N20" s="224"/>
      <c r="O20" s="224"/>
      <c r="P20" s="224"/>
      <c r="Q20" s="224"/>
      <c r="R20" s="224"/>
      <c r="S20" s="224"/>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24"/>
      <c r="L21" s="224"/>
      <c r="M21" s="224"/>
      <c r="N21" s="224"/>
      <c r="O21" s="224"/>
      <c r="P21" s="224"/>
      <c r="Q21" s="224"/>
      <c r="R21" s="224"/>
      <c r="S21" s="224"/>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24"/>
      <c r="L22" s="224"/>
      <c r="M22" s="224"/>
      <c r="N22" s="224"/>
      <c r="O22" s="224"/>
      <c r="P22" s="224"/>
      <c r="Q22" s="224"/>
      <c r="R22" s="224"/>
      <c r="S22" s="224"/>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24"/>
      <c r="L23" s="224"/>
      <c r="M23" s="224"/>
      <c r="N23" s="224"/>
      <c r="O23" s="224"/>
      <c r="P23" s="224"/>
      <c r="Q23" s="224"/>
      <c r="R23" s="224"/>
      <c r="S23" s="224"/>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24"/>
      <c r="L24" s="224"/>
      <c r="M24" s="224"/>
      <c r="N24" s="224"/>
      <c r="O24" s="224"/>
      <c r="P24" s="224"/>
      <c r="Q24" s="224"/>
      <c r="R24" s="224"/>
      <c r="S24" s="224"/>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24"/>
      <c r="L25" s="224"/>
      <c r="M25" s="224"/>
      <c r="N25" s="224"/>
      <c r="O25" s="224"/>
      <c r="P25" s="224"/>
      <c r="Q25" s="224"/>
      <c r="R25" s="224"/>
      <c r="S25" s="224"/>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24"/>
      <c r="L26" s="224"/>
      <c r="M26" s="224"/>
      <c r="N26" s="224"/>
      <c r="O26" s="224"/>
      <c r="P26" s="224"/>
      <c r="Q26" s="224"/>
      <c r="R26" s="224"/>
      <c r="S26" s="224"/>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24"/>
      <c r="L27" s="224"/>
      <c r="M27" s="224"/>
      <c r="N27" s="224"/>
      <c r="O27" s="224"/>
      <c r="P27" s="224"/>
      <c r="Q27" s="224"/>
      <c r="R27" s="224"/>
      <c r="S27" s="224"/>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24"/>
      <c r="L28" s="224"/>
      <c r="M28" s="224"/>
      <c r="N28" s="224"/>
      <c r="O28" s="224"/>
      <c r="P28" s="224"/>
      <c r="Q28" s="224"/>
      <c r="R28" s="224"/>
      <c r="S28" s="224"/>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24"/>
      <c r="L29" s="224"/>
      <c r="M29" s="224"/>
      <c r="N29" s="224"/>
      <c r="O29" s="224"/>
      <c r="P29" s="224"/>
      <c r="Q29" s="224"/>
      <c r="R29" s="224"/>
      <c r="S29" s="224"/>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24"/>
      <c r="L30" s="224"/>
      <c r="M30" s="224"/>
      <c r="N30" s="224"/>
      <c r="O30" s="224"/>
      <c r="P30" s="224"/>
      <c r="Q30" s="224"/>
      <c r="R30" s="224"/>
      <c r="S30" s="224"/>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24"/>
      <c r="L31" s="224"/>
      <c r="M31" s="224"/>
      <c r="N31" s="224"/>
      <c r="O31" s="224"/>
      <c r="P31" s="224"/>
      <c r="Q31" s="224"/>
      <c r="R31" s="224"/>
      <c r="S31" s="224"/>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62" t="str">
        <f t="shared" si="0"/>
        <v/>
      </c>
      <c r="K32" s="224"/>
      <c r="L32" s="224"/>
      <c r="M32" s="224"/>
      <c r="N32" s="224"/>
      <c r="O32" s="224"/>
      <c r="P32" s="224"/>
      <c r="Q32" s="224"/>
      <c r="R32" s="224"/>
      <c r="S32" s="224"/>
      <c r="T32" s="254"/>
      <c r="U32" s="254"/>
      <c r="V32" s="254"/>
      <c r="W32" s="254"/>
      <c r="X32" s="254"/>
      <c r="Y32" s="254"/>
      <c r="Z32" s="254"/>
      <c r="AA32" s="254"/>
    </row>
    <row r="33" spans="1:27" ht="21" customHeight="1" thickTop="1">
      <c r="B33" s="136" t="s">
        <v>12</v>
      </c>
      <c r="C33" s="137"/>
      <c r="D33" s="137"/>
      <c r="E33" s="137"/>
      <c r="F33" s="138"/>
      <c r="G33" s="139">
        <f>SUM(G10:G32)</f>
        <v>0</v>
      </c>
      <c r="K33" s="224"/>
      <c r="L33" s="224"/>
      <c r="M33" s="224"/>
      <c r="N33" s="224"/>
      <c r="O33" s="224"/>
      <c r="P33" s="224"/>
      <c r="Q33" s="224"/>
      <c r="R33" s="224"/>
      <c r="S33" s="224"/>
      <c r="T33" s="254"/>
      <c r="U33" s="254"/>
      <c r="V33" s="254"/>
      <c r="W33" s="254"/>
      <c r="X33" s="254"/>
      <c r="Y33" s="254"/>
      <c r="Z33" s="254"/>
      <c r="AA33" s="254"/>
    </row>
    <row r="34" spans="1:27" ht="21" customHeight="1">
      <c r="B34" s="140" t="s">
        <v>13</v>
      </c>
      <c r="C34" s="141"/>
      <c r="D34" s="141"/>
      <c r="E34" s="141"/>
      <c r="F34" s="142"/>
      <c r="G34" s="143">
        <f>G33*0.225</f>
        <v>0</v>
      </c>
      <c r="K34" s="224"/>
      <c r="L34" s="224"/>
      <c r="M34" s="224"/>
      <c r="N34" s="224"/>
      <c r="O34" s="224"/>
      <c r="P34" s="224"/>
      <c r="Q34" s="224"/>
      <c r="R34" s="224"/>
      <c r="S34" s="224"/>
      <c r="T34" s="254"/>
      <c r="U34" s="254"/>
      <c r="V34" s="254"/>
      <c r="W34" s="254"/>
      <c r="X34" s="254"/>
      <c r="Y34" s="254"/>
      <c r="Z34" s="254"/>
      <c r="AA34" s="254"/>
    </row>
    <row r="35" spans="1:27" ht="21" customHeight="1">
      <c r="B35" s="144" t="s">
        <v>14</v>
      </c>
      <c r="C35" s="145"/>
      <c r="D35" s="145"/>
      <c r="E35" s="93" t="s">
        <v>15</v>
      </c>
      <c r="F35" s="146">
        <f>SUM(F10:F32)</f>
        <v>0</v>
      </c>
      <c r="G35" s="147">
        <f>SUM(G33,G34)</f>
        <v>0</v>
      </c>
      <c r="K35" s="224"/>
      <c r="L35" s="224"/>
      <c r="M35" s="224"/>
      <c r="N35" s="224"/>
      <c r="O35" s="224"/>
      <c r="P35" s="224"/>
      <c r="Q35" s="224"/>
      <c r="R35" s="224"/>
      <c r="S35" s="224"/>
      <c r="T35" s="254"/>
      <c r="U35" s="254"/>
      <c r="V35" s="254"/>
      <c r="W35" s="254"/>
      <c r="X35" s="254"/>
      <c r="Y35" s="254"/>
      <c r="Z35" s="254"/>
      <c r="AA35" s="254"/>
    </row>
    <row r="36" spans="1:27" ht="19.5" customHeight="1">
      <c r="K36" s="224"/>
      <c r="L36" s="224"/>
      <c r="M36" s="224"/>
      <c r="N36" s="224"/>
      <c r="O36" s="224"/>
      <c r="P36" s="224"/>
      <c r="Q36" s="224"/>
      <c r="R36" s="224"/>
      <c r="S36" s="224"/>
      <c r="T36" s="254"/>
      <c r="U36" s="254"/>
      <c r="V36" s="254"/>
      <c r="W36" s="254"/>
      <c r="X36" s="254"/>
      <c r="Y36" s="254"/>
      <c r="Z36" s="254"/>
      <c r="AA36" s="254"/>
    </row>
    <row r="37" spans="1:27" ht="57" customHeight="1">
      <c r="B37" s="96" t="s">
        <v>16</v>
      </c>
      <c r="C37" s="96" t="s">
        <v>39</v>
      </c>
      <c r="D37" s="71" t="s">
        <v>8</v>
      </c>
      <c r="E37" s="205" t="s">
        <v>18</v>
      </c>
      <c r="F37" s="255"/>
      <c r="G37" s="97" t="s">
        <v>11</v>
      </c>
      <c r="K37" s="224"/>
      <c r="L37" s="224"/>
      <c r="M37" s="224"/>
      <c r="N37" s="224"/>
      <c r="O37" s="224"/>
      <c r="P37" s="224"/>
      <c r="Q37" s="224"/>
      <c r="R37" s="224"/>
      <c r="S37" s="224"/>
      <c r="T37" s="254"/>
      <c r="U37" s="254"/>
      <c r="V37" s="254"/>
      <c r="W37" s="254"/>
      <c r="X37" s="254"/>
      <c r="Y37" s="254"/>
      <c r="Z37" s="254"/>
      <c r="AA37" s="254"/>
    </row>
    <row r="38" spans="1:27" ht="15" customHeight="1">
      <c r="B38" s="148" t="s">
        <v>40</v>
      </c>
      <c r="C38" s="19"/>
      <c r="D38" s="10"/>
      <c r="E38" s="212">
        <v>760</v>
      </c>
      <c r="F38" s="271"/>
      <c r="G38" s="149">
        <f>IFERROR(C38*E38,"")</f>
        <v>0</v>
      </c>
      <c r="K38" s="224"/>
      <c r="L38" s="224"/>
      <c r="M38" s="224"/>
      <c r="N38" s="224"/>
      <c r="O38" s="224"/>
      <c r="P38" s="224"/>
      <c r="Q38" s="224"/>
      <c r="R38" s="224"/>
      <c r="S38" s="224"/>
      <c r="T38" s="254"/>
      <c r="U38" s="254"/>
      <c r="V38" s="254"/>
      <c r="W38" s="254"/>
      <c r="X38" s="254"/>
      <c r="Y38" s="254"/>
      <c r="Z38" s="254"/>
      <c r="AA38" s="254"/>
    </row>
    <row r="39" spans="1:27" ht="15" customHeight="1">
      <c r="B39" s="150" t="s">
        <v>41</v>
      </c>
      <c r="C39" s="20"/>
      <c r="D39" s="13"/>
      <c r="E39" s="204">
        <v>12309.69</v>
      </c>
      <c r="F39" s="272"/>
      <c r="G39" s="151">
        <f>IFERROR(C39*E39,"")</f>
        <v>0</v>
      </c>
      <c r="K39" s="224"/>
      <c r="L39" s="224"/>
      <c r="M39" s="224"/>
      <c r="N39" s="224"/>
      <c r="O39" s="224"/>
      <c r="P39" s="224"/>
      <c r="Q39" s="224"/>
      <c r="R39" s="224"/>
      <c r="S39" s="224"/>
      <c r="T39" s="254"/>
      <c r="U39" s="254"/>
      <c r="V39" s="254"/>
      <c r="W39" s="254"/>
      <c r="X39" s="254"/>
      <c r="Y39" s="254"/>
      <c r="Z39" s="254"/>
      <c r="AA39" s="254"/>
    </row>
    <row r="40" spans="1:27" ht="19.5" customHeight="1">
      <c r="K40" s="224"/>
      <c r="L40" s="224"/>
      <c r="M40" s="224"/>
      <c r="N40" s="224"/>
      <c r="O40" s="224"/>
      <c r="P40" s="224"/>
      <c r="Q40" s="224"/>
      <c r="R40" s="224"/>
      <c r="S40" s="224"/>
      <c r="T40" s="254"/>
      <c r="U40" s="254"/>
      <c r="V40" s="254"/>
      <c r="W40" s="254"/>
      <c r="X40" s="254"/>
      <c r="Y40" s="254"/>
      <c r="Z40" s="254"/>
      <c r="AA40" s="254"/>
    </row>
    <row r="41" spans="1:27" ht="69.599999999999994">
      <c r="B41" s="96" t="s">
        <v>21</v>
      </c>
      <c r="C41" s="96" t="s">
        <v>42</v>
      </c>
      <c r="D41" s="71" t="s">
        <v>8</v>
      </c>
      <c r="E41" s="205" t="s">
        <v>18</v>
      </c>
      <c r="F41" s="255"/>
      <c r="G41" s="97" t="s">
        <v>11</v>
      </c>
      <c r="K41" s="224"/>
      <c r="L41" s="224"/>
      <c r="M41" s="224"/>
      <c r="N41" s="224"/>
      <c r="O41" s="224"/>
      <c r="P41" s="224"/>
      <c r="Q41" s="224"/>
      <c r="R41" s="224"/>
      <c r="S41" s="224"/>
      <c r="T41" s="254"/>
      <c r="U41" s="254"/>
      <c r="V41" s="254"/>
      <c r="W41" s="254"/>
      <c r="X41" s="254"/>
      <c r="Y41" s="254"/>
      <c r="Z41" s="254"/>
      <c r="AA41" s="254"/>
    </row>
    <row r="42" spans="1:27" ht="15" customHeight="1">
      <c r="B42" s="148" t="s">
        <v>43</v>
      </c>
      <c r="C42" s="21"/>
      <c r="D42" s="11"/>
      <c r="E42" s="215">
        <v>414968.06</v>
      </c>
      <c r="F42" s="273"/>
      <c r="G42" s="152">
        <f>E42*C42</f>
        <v>0</v>
      </c>
      <c r="K42" s="224"/>
      <c r="L42" s="224"/>
      <c r="M42" s="224"/>
      <c r="N42" s="224"/>
      <c r="O42" s="224"/>
      <c r="P42" s="224"/>
      <c r="Q42" s="224"/>
      <c r="R42" s="224"/>
      <c r="S42" s="224"/>
    </row>
    <row r="43" spans="1:27" ht="15" customHeight="1">
      <c r="A43" s="153" t="s">
        <v>44</v>
      </c>
      <c r="B43" s="154" t="s">
        <v>45</v>
      </c>
      <c r="C43" s="22"/>
      <c r="D43" s="14"/>
      <c r="E43" s="213">
        <v>259672</v>
      </c>
      <c r="F43" s="274"/>
      <c r="G43" s="152">
        <f>E43*C43</f>
        <v>0</v>
      </c>
      <c r="K43" s="224"/>
      <c r="L43" s="224"/>
      <c r="M43" s="224"/>
      <c r="N43" s="224"/>
      <c r="O43" s="224"/>
      <c r="P43" s="224"/>
      <c r="Q43" s="224"/>
      <c r="R43" s="224"/>
      <c r="S43" s="224"/>
    </row>
    <row r="44" spans="1:27" ht="15" customHeight="1">
      <c r="B44" s="150" t="s">
        <v>46</v>
      </c>
      <c r="C44" s="23"/>
      <c r="D44" s="14"/>
      <c r="E44" s="209">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06" t="s">
        <v>18</v>
      </c>
      <c r="D47" s="256"/>
      <c r="E47" s="256"/>
      <c r="F47" s="257"/>
      <c r="G47" s="97" t="s">
        <v>11</v>
      </c>
      <c r="K47" s="106"/>
      <c r="L47" s="106"/>
      <c r="M47" s="106"/>
      <c r="N47" s="106"/>
      <c r="O47" s="106"/>
      <c r="P47" s="106"/>
      <c r="Q47" s="106"/>
      <c r="R47" s="106"/>
    </row>
    <row r="48" spans="1:27" ht="15" customHeight="1">
      <c r="B48" s="148" t="s">
        <v>28</v>
      </c>
      <c r="C48" s="207" t="str">
        <f>"25% on "&amp;F35&amp;" FTE"</f>
        <v>25% on 0 FTE</v>
      </c>
      <c r="D48" s="258"/>
      <c r="E48" s="258"/>
      <c r="F48" s="259"/>
      <c r="G48" s="116">
        <f>SUM(G35*0.25)</f>
        <v>0</v>
      </c>
      <c r="K48" s="106"/>
      <c r="L48" s="106"/>
      <c r="M48" s="106"/>
      <c r="N48" s="106"/>
      <c r="O48" s="106"/>
      <c r="P48" s="106"/>
      <c r="Q48" s="106"/>
      <c r="R48" s="106"/>
    </row>
    <row r="49" spans="2:18" ht="15" customHeight="1">
      <c r="B49" s="156" t="s">
        <v>29</v>
      </c>
      <c r="C49" s="201"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08"/>
      <c r="D50" s="262"/>
      <c r="E50" s="120"/>
      <c r="F50" s="121"/>
      <c r="G50" s="122">
        <f>SUM(G48:G49)</f>
        <v>0</v>
      </c>
    </row>
    <row r="51" spans="2:18" ht="15" customHeight="1"/>
    <row r="52" spans="2:18" ht="20.100000000000001" customHeight="1">
      <c r="B52" s="210" t="s">
        <v>31</v>
      </c>
      <c r="C52" s="211"/>
      <c r="D52" s="211"/>
      <c r="E52" s="211"/>
      <c r="F52" s="211"/>
      <c r="G52" s="123">
        <f>SUM(G35,G45,G50)</f>
        <v>0</v>
      </c>
    </row>
    <row r="53" spans="2:18" ht="25.15">
      <c r="B53" s="124" t="s">
        <v>32</v>
      </c>
    </row>
    <row r="54" spans="2:18" ht="27" customHeight="1">
      <c r="B54" s="203"/>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goLdRrN5IbNZdJkOxc7FkJV15moflXnaxR+Euk9+sCaenel7aQT1MsuZfsiqUmXc99bjFa3kOxscc5ZkYmv41Q==" saltValue="84etMpz+f4rkjpr9jV25lQ=="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B9157987-3A9E-4954-82D2-7781AFFDEFD5}">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EB0D0C9-B4F0-41AF-B723-0A7C3F3E5EB5}">
          <x14:formula1>
            <xm:f>Roles!$A$2:$A$53</xm:f>
          </x14:formula1>
          <xm:sqref>B10:B32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AA58"/>
  <sheetViews>
    <sheetView workbookViewId="0">
      <selection activeCell="C5" sqref="C5"/>
    </sheetView>
  </sheetViews>
  <sheetFormatPr defaultColWidth="9.140625" defaultRowHeight="14.45"/>
  <cols>
    <col min="1" max="1" width="3.5703125" style="2" customWidth="1"/>
    <col min="2" max="2" width="54.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16" t="s">
        <v>3</v>
      </c>
      <c r="E4" s="217"/>
      <c r="F4" s="218"/>
      <c r="G4" s="219"/>
    </row>
    <row r="5" spans="2:27" ht="15.75" customHeight="1">
      <c r="B5" s="8" t="s">
        <v>35</v>
      </c>
      <c r="C5" s="38"/>
      <c r="D5" s="216"/>
      <c r="E5" s="217"/>
      <c r="F5" s="220"/>
      <c r="G5" s="221"/>
    </row>
    <row r="6" spans="2:27" ht="17.100000000000001" customHeight="1">
      <c r="B6" s="8" t="s">
        <v>5</v>
      </c>
      <c r="C6" s="158" t="str">
        <f>IF('Lead Organization Budget'!C6="","",'Lead Organization Budget'!C6)</f>
        <v/>
      </c>
      <c r="D6" s="216"/>
      <c r="E6" s="217"/>
      <c r="F6" s="222"/>
      <c r="G6" s="223"/>
      <c r="T6" s="214"/>
      <c r="U6" s="254"/>
      <c r="V6" s="254"/>
      <c r="W6" s="254"/>
      <c r="X6" s="254"/>
      <c r="Y6" s="254"/>
      <c r="Z6" s="254"/>
      <c r="AA6" s="254"/>
    </row>
    <row r="7" spans="2:27" ht="4.5" customHeight="1">
      <c r="T7" s="254"/>
      <c r="U7" s="254"/>
      <c r="V7" s="254"/>
      <c r="W7" s="254"/>
      <c r="X7" s="254"/>
      <c r="Y7" s="254"/>
      <c r="Z7" s="254"/>
      <c r="AA7" s="254"/>
    </row>
    <row r="8" spans="2:27" ht="20.25" customHeight="1">
      <c r="B8" s="126"/>
      <c r="F8" s="202"/>
      <c r="G8" s="254"/>
      <c r="H8" s="254"/>
      <c r="T8" s="254"/>
      <c r="U8" s="254"/>
      <c r="V8" s="254"/>
      <c r="W8" s="254"/>
      <c r="X8" s="254"/>
      <c r="Y8" s="254"/>
      <c r="Z8" s="254"/>
      <c r="AA8" s="254"/>
    </row>
    <row r="9" spans="2:27" ht="69.95" customHeight="1" thickBot="1">
      <c r="B9" s="127" t="s">
        <v>36</v>
      </c>
      <c r="C9" s="128" t="s">
        <v>7</v>
      </c>
      <c r="D9" s="71" t="s">
        <v>8</v>
      </c>
      <c r="E9" s="97" t="s">
        <v>9</v>
      </c>
      <c r="F9" s="97" t="s">
        <v>37</v>
      </c>
      <c r="G9" s="97" t="s">
        <v>11</v>
      </c>
      <c r="K9" s="224" t="s">
        <v>47</v>
      </c>
      <c r="L9" s="224"/>
      <c r="M9" s="224"/>
      <c r="N9" s="224"/>
      <c r="O9" s="224"/>
      <c r="P9" s="224"/>
      <c r="Q9" s="224"/>
      <c r="R9" s="224"/>
      <c r="S9" s="224"/>
      <c r="T9" s="254"/>
      <c r="U9" s="254"/>
      <c r="V9" s="254"/>
      <c r="W9" s="254"/>
      <c r="X9" s="254"/>
      <c r="Y9" s="254"/>
      <c r="Z9" s="254"/>
      <c r="AA9" s="254"/>
    </row>
    <row r="10" spans="2:27" ht="15" customHeight="1">
      <c r="B10" s="10"/>
      <c r="C10" s="159" t="str">
        <f>IFERROR(VLOOKUP($B10,Roles!$A$2:$C$54,2,FALSE),"")</f>
        <v/>
      </c>
      <c r="D10" s="57"/>
      <c r="E10" s="160" t="str">
        <f>IFERROR(VLOOKUP($B10,Roles!$A$2:$C$54,3,FALSE),"")</f>
        <v/>
      </c>
      <c r="F10" s="58"/>
      <c r="G10" s="161" t="str">
        <f t="shared" ref="G10:G32" si="0">IFERROR(F10*E10,"")</f>
        <v/>
      </c>
      <c r="K10" s="224"/>
      <c r="L10" s="224"/>
      <c r="M10" s="224"/>
      <c r="N10" s="224"/>
      <c r="O10" s="224"/>
      <c r="P10" s="224"/>
      <c r="Q10" s="224"/>
      <c r="R10" s="224"/>
      <c r="S10" s="224"/>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24"/>
      <c r="L11" s="224"/>
      <c r="M11" s="224"/>
      <c r="N11" s="224"/>
      <c r="O11" s="224"/>
      <c r="P11" s="224"/>
      <c r="Q11" s="224"/>
      <c r="R11" s="224"/>
      <c r="S11" s="224"/>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24"/>
      <c r="L12" s="224"/>
      <c r="M12" s="224"/>
      <c r="N12" s="224"/>
      <c r="O12" s="224"/>
      <c r="P12" s="224"/>
      <c r="Q12" s="224"/>
      <c r="R12" s="224"/>
      <c r="S12" s="224"/>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24"/>
      <c r="L13" s="224"/>
      <c r="M13" s="224"/>
      <c r="N13" s="224"/>
      <c r="O13" s="224"/>
      <c r="P13" s="224"/>
      <c r="Q13" s="224"/>
      <c r="R13" s="224"/>
      <c r="S13" s="224"/>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24"/>
      <c r="L14" s="224"/>
      <c r="M14" s="224"/>
      <c r="N14" s="224"/>
      <c r="O14" s="224"/>
      <c r="P14" s="224"/>
      <c r="Q14" s="224"/>
      <c r="R14" s="224"/>
      <c r="S14" s="224"/>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24"/>
      <c r="L15" s="224"/>
      <c r="M15" s="224"/>
      <c r="N15" s="224"/>
      <c r="O15" s="224"/>
      <c r="P15" s="224"/>
      <c r="Q15" s="224"/>
      <c r="R15" s="224"/>
      <c r="S15" s="224"/>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24"/>
      <c r="L16" s="224"/>
      <c r="M16" s="224"/>
      <c r="N16" s="224"/>
      <c r="O16" s="224"/>
      <c r="P16" s="224"/>
      <c r="Q16" s="224"/>
      <c r="R16" s="224"/>
      <c r="S16" s="224"/>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24"/>
      <c r="L17" s="224"/>
      <c r="M17" s="224"/>
      <c r="N17" s="224"/>
      <c r="O17" s="224"/>
      <c r="P17" s="224"/>
      <c r="Q17" s="224"/>
      <c r="R17" s="224"/>
      <c r="S17" s="224"/>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24"/>
      <c r="L18" s="224"/>
      <c r="M18" s="224"/>
      <c r="N18" s="224"/>
      <c r="O18" s="224"/>
      <c r="P18" s="224"/>
      <c r="Q18" s="224"/>
      <c r="R18" s="224"/>
      <c r="S18" s="224"/>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24"/>
      <c r="L19" s="224"/>
      <c r="M19" s="224"/>
      <c r="N19" s="224"/>
      <c r="O19" s="224"/>
      <c r="P19" s="224"/>
      <c r="Q19" s="224"/>
      <c r="R19" s="224"/>
      <c r="S19" s="224"/>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24"/>
      <c r="L20" s="224"/>
      <c r="M20" s="224"/>
      <c r="N20" s="224"/>
      <c r="O20" s="224"/>
      <c r="P20" s="224"/>
      <c r="Q20" s="224"/>
      <c r="R20" s="224"/>
      <c r="S20" s="224"/>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24"/>
      <c r="L21" s="224"/>
      <c r="M21" s="224"/>
      <c r="N21" s="224"/>
      <c r="O21" s="224"/>
      <c r="P21" s="224"/>
      <c r="Q21" s="224"/>
      <c r="R21" s="224"/>
      <c r="S21" s="224"/>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24"/>
      <c r="L22" s="224"/>
      <c r="M22" s="224"/>
      <c r="N22" s="224"/>
      <c r="O22" s="224"/>
      <c r="P22" s="224"/>
      <c r="Q22" s="224"/>
      <c r="R22" s="224"/>
      <c r="S22" s="224"/>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24"/>
      <c r="L23" s="224"/>
      <c r="M23" s="224"/>
      <c r="N23" s="224"/>
      <c r="O23" s="224"/>
      <c r="P23" s="224"/>
      <c r="Q23" s="224"/>
      <c r="R23" s="224"/>
      <c r="S23" s="224"/>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24"/>
      <c r="L24" s="224"/>
      <c r="M24" s="224"/>
      <c r="N24" s="224"/>
      <c r="O24" s="224"/>
      <c r="P24" s="224"/>
      <c r="Q24" s="224"/>
      <c r="R24" s="224"/>
      <c r="S24" s="224"/>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24"/>
      <c r="L25" s="224"/>
      <c r="M25" s="224"/>
      <c r="N25" s="224"/>
      <c r="O25" s="224"/>
      <c r="P25" s="224"/>
      <c r="Q25" s="224"/>
      <c r="R25" s="224"/>
      <c r="S25" s="224"/>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24"/>
      <c r="L26" s="224"/>
      <c r="M26" s="224"/>
      <c r="N26" s="224"/>
      <c r="O26" s="224"/>
      <c r="P26" s="224"/>
      <c r="Q26" s="224"/>
      <c r="R26" s="224"/>
      <c r="S26" s="224"/>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24"/>
      <c r="L27" s="224"/>
      <c r="M27" s="224"/>
      <c r="N27" s="224"/>
      <c r="O27" s="224"/>
      <c r="P27" s="224"/>
      <c r="Q27" s="224"/>
      <c r="R27" s="224"/>
      <c r="S27" s="224"/>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24"/>
      <c r="L28" s="224"/>
      <c r="M28" s="224"/>
      <c r="N28" s="224"/>
      <c r="O28" s="224"/>
      <c r="P28" s="224"/>
      <c r="Q28" s="224"/>
      <c r="R28" s="224"/>
      <c r="S28" s="224"/>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24"/>
      <c r="L29" s="224"/>
      <c r="M29" s="224"/>
      <c r="N29" s="224"/>
      <c r="O29" s="224"/>
      <c r="P29" s="224"/>
      <c r="Q29" s="224"/>
      <c r="R29" s="224"/>
      <c r="S29" s="224"/>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24"/>
      <c r="L30" s="224"/>
      <c r="M30" s="224"/>
      <c r="N30" s="224"/>
      <c r="O30" s="224"/>
      <c r="P30" s="224"/>
      <c r="Q30" s="224"/>
      <c r="R30" s="224"/>
      <c r="S30" s="224"/>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24"/>
      <c r="L31" s="224"/>
      <c r="M31" s="224"/>
      <c r="N31" s="224"/>
      <c r="O31" s="224"/>
      <c r="P31" s="224"/>
      <c r="Q31" s="224"/>
      <c r="R31" s="224"/>
      <c r="S31" s="224"/>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62" t="str">
        <f t="shared" si="0"/>
        <v/>
      </c>
      <c r="K32" s="224"/>
      <c r="L32" s="224"/>
      <c r="M32" s="224"/>
      <c r="N32" s="224"/>
      <c r="O32" s="224"/>
      <c r="P32" s="224"/>
      <c r="Q32" s="224"/>
      <c r="R32" s="224"/>
      <c r="S32" s="224"/>
      <c r="T32" s="254"/>
      <c r="U32" s="254"/>
      <c r="V32" s="254"/>
      <c r="W32" s="254"/>
      <c r="X32" s="254"/>
      <c r="Y32" s="254"/>
      <c r="Z32" s="254"/>
      <c r="AA32" s="254"/>
    </row>
    <row r="33" spans="1:27" ht="21" customHeight="1" thickTop="1">
      <c r="B33" s="136" t="s">
        <v>12</v>
      </c>
      <c r="C33" s="137"/>
      <c r="D33" s="137"/>
      <c r="E33" s="137"/>
      <c r="F33" s="138"/>
      <c r="G33" s="139">
        <f>SUM(G10:G32)</f>
        <v>0</v>
      </c>
      <c r="K33" s="224"/>
      <c r="L33" s="224"/>
      <c r="M33" s="224"/>
      <c r="N33" s="224"/>
      <c r="O33" s="224"/>
      <c r="P33" s="224"/>
      <c r="Q33" s="224"/>
      <c r="R33" s="224"/>
      <c r="S33" s="224"/>
      <c r="T33" s="254"/>
      <c r="U33" s="254"/>
      <c r="V33" s="254"/>
      <c r="W33" s="254"/>
      <c r="X33" s="254"/>
      <c r="Y33" s="254"/>
      <c r="Z33" s="254"/>
      <c r="AA33" s="254"/>
    </row>
    <row r="34" spans="1:27" ht="21" customHeight="1">
      <c r="B34" s="140" t="s">
        <v>13</v>
      </c>
      <c r="C34" s="141"/>
      <c r="D34" s="141"/>
      <c r="E34" s="141"/>
      <c r="F34" s="142"/>
      <c r="G34" s="143">
        <f>G33*0.225</f>
        <v>0</v>
      </c>
      <c r="K34" s="224"/>
      <c r="L34" s="224"/>
      <c r="M34" s="224"/>
      <c r="N34" s="224"/>
      <c r="O34" s="224"/>
      <c r="P34" s="224"/>
      <c r="Q34" s="224"/>
      <c r="R34" s="224"/>
      <c r="S34" s="224"/>
      <c r="T34" s="254"/>
      <c r="U34" s="254"/>
      <c r="V34" s="254"/>
      <c r="W34" s="254"/>
      <c r="X34" s="254"/>
      <c r="Y34" s="254"/>
      <c r="Z34" s="254"/>
      <c r="AA34" s="254"/>
    </row>
    <row r="35" spans="1:27" ht="21" customHeight="1">
      <c r="B35" s="144" t="s">
        <v>14</v>
      </c>
      <c r="C35" s="145"/>
      <c r="D35" s="145"/>
      <c r="E35" s="93" t="s">
        <v>15</v>
      </c>
      <c r="F35" s="146">
        <f>SUM(F10:F32)</f>
        <v>0</v>
      </c>
      <c r="G35" s="147">
        <f>SUM(G33,G34)</f>
        <v>0</v>
      </c>
      <c r="K35" s="224"/>
      <c r="L35" s="224"/>
      <c r="M35" s="224"/>
      <c r="N35" s="224"/>
      <c r="O35" s="224"/>
      <c r="P35" s="224"/>
      <c r="Q35" s="224"/>
      <c r="R35" s="224"/>
      <c r="S35" s="224"/>
      <c r="T35" s="254"/>
      <c r="U35" s="254"/>
      <c r="V35" s="254"/>
      <c r="W35" s="254"/>
      <c r="X35" s="254"/>
      <c r="Y35" s="254"/>
      <c r="Z35" s="254"/>
      <c r="AA35" s="254"/>
    </row>
    <row r="36" spans="1:27" ht="19.5" customHeight="1">
      <c r="K36" s="224"/>
      <c r="L36" s="224"/>
      <c r="M36" s="224"/>
      <c r="N36" s="224"/>
      <c r="O36" s="224"/>
      <c r="P36" s="224"/>
      <c r="Q36" s="224"/>
      <c r="R36" s="224"/>
      <c r="S36" s="224"/>
      <c r="T36" s="254"/>
      <c r="U36" s="254"/>
      <c r="V36" s="254"/>
      <c r="W36" s="254"/>
      <c r="X36" s="254"/>
      <c r="Y36" s="254"/>
      <c r="Z36" s="254"/>
      <c r="AA36" s="254"/>
    </row>
    <row r="37" spans="1:27" ht="57" customHeight="1">
      <c r="B37" s="96" t="s">
        <v>16</v>
      </c>
      <c r="C37" s="96" t="s">
        <v>39</v>
      </c>
      <c r="D37" s="71" t="s">
        <v>8</v>
      </c>
      <c r="E37" s="205" t="s">
        <v>18</v>
      </c>
      <c r="F37" s="255"/>
      <c r="G37" s="97" t="s">
        <v>11</v>
      </c>
      <c r="K37" s="224"/>
      <c r="L37" s="224"/>
      <c r="M37" s="224"/>
      <c r="N37" s="224"/>
      <c r="O37" s="224"/>
      <c r="P37" s="224"/>
      <c r="Q37" s="224"/>
      <c r="R37" s="224"/>
      <c r="S37" s="224"/>
      <c r="T37" s="254"/>
      <c r="U37" s="254"/>
      <c r="V37" s="254"/>
      <c r="W37" s="254"/>
      <c r="X37" s="254"/>
      <c r="Y37" s="254"/>
      <c r="Z37" s="254"/>
      <c r="AA37" s="254"/>
    </row>
    <row r="38" spans="1:27" ht="15" customHeight="1">
      <c r="B38" s="148" t="s">
        <v>40</v>
      </c>
      <c r="C38" s="19"/>
      <c r="D38" s="10"/>
      <c r="E38" s="212">
        <v>760</v>
      </c>
      <c r="F38" s="271"/>
      <c r="G38" s="149">
        <f>IFERROR(C38*E38,"")</f>
        <v>0</v>
      </c>
      <c r="K38" s="224"/>
      <c r="L38" s="224"/>
      <c r="M38" s="224"/>
      <c r="N38" s="224"/>
      <c r="O38" s="224"/>
      <c r="P38" s="224"/>
      <c r="Q38" s="224"/>
      <c r="R38" s="224"/>
      <c r="S38" s="224"/>
      <c r="T38" s="254"/>
      <c r="U38" s="254"/>
      <c r="V38" s="254"/>
      <c r="W38" s="254"/>
      <c r="X38" s="254"/>
      <c r="Y38" s="254"/>
      <c r="Z38" s="254"/>
      <c r="AA38" s="254"/>
    </row>
    <row r="39" spans="1:27" ht="15" customHeight="1">
      <c r="B39" s="150" t="s">
        <v>41</v>
      </c>
      <c r="C39" s="20"/>
      <c r="D39" s="13"/>
      <c r="E39" s="204">
        <v>12309.69</v>
      </c>
      <c r="F39" s="272"/>
      <c r="G39" s="151">
        <f>IFERROR(C39*E39,"")</f>
        <v>0</v>
      </c>
      <c r="K39" s="224"/>
      <c r="L39" s="224"/>
      <c r="M39" s="224"/>
      <c r="N39" s="224"/>
      <c r="O39" s="224"/>
      <c r="P39" s="224"/>
      <c r="Q39" s="224"/>
      <c r="R39" s="224"/>
      <c r="S39" s="224"/>
      <c r="T39" s="254"/>
      <c r="U39" s="254"/>
      <c r="V39" s="254"/>
      <c r="W39" s="254"/>
      <c r="X39" s="254"/>
      <c r="Y39" s="254"/>
      <c r="Z39" s="254"/>
      <c r="AA39" s="254"/>
    </row>
    <row r="40" spans="1:27" ht="19.5" customHeight="1">
      <c r="K40" s="224"/>
      <c r="L40" s="224"/>
      <c r="M40" s="224"/>
      <c r="N40" s="224"/>
      <c r="O40" s="224"/>
      <c r="P40" s="224"/>
      <c r="Q40" s="224"/>
      <c r="R40" s="224"/>
      <c r="S40" s="224"/>
      <c r="T40" s="254"/>
      <c r="U40" s="254"/>
      <c r="V40" s="254"/>
      <c r="W40" s="254"/>
      <c r="X40" s="254"/>
      <c r="Y40" s="254"/>
      <c r="Z40" s="254"/>
      <c r="AA40" s="254"/>
    </row>
    <row r="41" spans="1:27" ht="69.599999999999994">
      <c r="B41" s="96" t="s">
        <v>21</v>
      </c>
      <c r="C41" s="96" t="s">
        <v>42</v>
      </c>
      <c r="D41" s="71" t="s">
        <v>8</v>
      </c>
      <c r="E41" s="205" t="s">
        <v>18</v>
      </c>
      <c r="F41" s="255"/>
      <c r="G41" s="97" t="s">
        <v>11</v>
      </c>
      <c r="K41" s="224"/>
      <c r="L41" s="224"/>
      <c r="M41" s="224"/>
      <c r="N41" s="224"/>
      <c r="O41" s="224"/>
      <c r="P41" s="224"/>
      <c r="Q41" s="224"/>
      <c r="R41" s="224"/>
      <c r="S41" s="224"/>
      <c r="T41" s="254"/>
      <c r="U41" s="254"/>
      <c r="V41" s="254"/>
      <c r="W41" s="254"/>
      <c r="X41" s="254"/>
      <c r="Y41" s="254"/>
      <c r="Z41" s="254"/>
      <c r="AA41" s="254"/>
    </row>
    <row r="42" spans="1:27" ht="15" customHeight="1">
      <c r="B42" s="148" t="s">
        <v>43</v>
      </c>
      <c r="C42" s="21"/>
      <c r="D42" s="11"/>
      <c r="E42" s="215">
        <v>414968.06</v>
      </c>
      <c r="F42" s="273"/>
      <c r="G42" s="152">
        <f>E42*C42</f>
        <v>0</v>
      </c>
      <c r="K42" s="224"/>
      <c r="L42" s="224"/>
      <c r="M42" s="224"/>
      <c r="N42" s="224"/>
      <c r="O42" s="224"/>
      <c r="P42" s="224"/>
      <c r="Q42" s="224"/>
      <c r="R42" s="224"/>
      <c r="S42" s="224"/>
    </row>
    <row r="43" spans="1:27" ht="15" customHeight="1">
      <c r="A43" s="153" t="s">
        <v>44</v>
      </c>
      <c r="B43" s="154" t="s">
        <v>45</v>
      </c>
      <c r="C43" s="22"/>
      <c r="D43" s="14"/>
      <c r="E43" s="213">
        <v>259672</v>
      </c>
      <c r="F43" s="274"/>
      <c r="G43" s="152">
        <f>E43*C43</f>
        <v>0</v>
      </c>
      <c r="K43" s="224"/>
      <c r="L43" s="224"/>
      <c r="M43" s="224"/>
      <c r="N43" s="224"/>
      <c r="O43" s="224"/>
      <c r="P43" s="224"/>
      <c r="Q43" s="224"/>
      <c r="R43" s="224"/>
      <c r="S43" s="224"/>
    </row>
    <row r="44" spans="1:27" ht="15" customHeight="1">
      <c r="B44" s="150" t="s">
        <v>46</v>
      </c>
      <c r="C44" s="23"/>
      <c r="D44" s="14"/>
      <c r="E44" s="209">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06" t="s">
        <v>18</v>
      </c>
      <c r="D47" s="256"/>
      <c r="E47" s="256"/>
      <c r="F47" s="257"/>
      <c r="G47" s="97" t="s">
        <v>11</v>
      </c>
      <c r="K47" s="106"/>
      <c r="L47" s="106"/>
      <c r="M47" s="106"/>
      <c r="N47" s="106"/>
      <c r="O47" s="106"/>
      <c r="P47" s="106"/>
      <c r="Q47" s="106"/>
      <c r="R47" s="106"/>
    </row>
    <row r="48" spans="1:27" ht="15" customHeight="1">
      <c r="B48" s="148" t="s">
        <v>28</v>
      </c>
      <c r="C48" s="207" t="str">
        <f>"25% on "&amp;F35&amp;" FTE"</f>
        <v>25% on 0 FTE</v>
      </c>
      <c r="D48" s="258"/>
      <c r="E48" s="258"/>
      <c r="F48" s="259"/>
      <c r="G48" s="116">
        <f>SUM(G35*0.25)</f>
        <v>0</v>
      </c>
      <c r="K48" s="106"/>
      <c r="L48" s="106"/>
      <c r="M48" s="106"/>
      <c r="N48" s="106"/>
      <c r="O48" s="106"/>
      <c r="P48" s="106"/>
      <c r="Q48" s="106"/>
      <c r="R48" s="106"/>
    </row>
    <row r="49" spans="2:18" ht="15" customHeight="1">
      <c r="B49" s="156" t="s">
        <v>29</v>
      </c>
      <c r="C49" s="201"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08"/>
      <c r="D50" s="262"/>
      <c r="E50" s="120"/>
      <c r="F50" s="121"/>
      <c r="G50" s="122">
        <f>SUM(G48:G49)</f>
        <v>0</v>
      </c>
    </row>
    <row r="51" spans="2:18" ht="15" customHeight="1"/>
    <row r="52" spans="2:18" ht="20.100000000000001" customHeight="1">
      <c r="B52" s="210" t="s">
        <v>31</v>
      </c>
      <c r="C52" s="211"/>
      <c r="D52" s="211"/>
      <c r="E52" s="211"/>
      <c r="F52" s="211"/>
      <c r="G52" s="123">
        <f>SUM(G35,G45,G50)</f>
        <v>0</v>
      </c>
    </row>
    <row r="53" spans="2:18" ht="25.15">
      <c r="B53" s="124" t="s">
        <v>32</v>
      </c>
    </row>
    <row r="54" spans="2:18" ht="27" customHeight="1">
      <c r="B54" s="203"/>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tHUxlg2/d4Oay+YVADiD6lz7Nco+/fCRBDlYeteeZ3ZU7G7glvq57ZEJRMktfynK63+MlVEGV6vsNos12VfG5g==" saltValue="cTDu7z+qrk0XajJr5+PMrg==" spinCount="100000" sheet="1" objects="1" scenarios="1"/>
  <mergeCells count="18">
    <mergeCell ref="T6:AA41"/>
    <mergeCell ref="E42:F42"/>
    <mergeCell ref="E37:F37"/>
    <mergeCell ref="D4:E6"/>
    <mergeCell ref="F4:G6"/>
    <mergeCell ref="K9:S43"/>
    <mergeCell ref="C49:F49"/>
    <mergeCell ref="F8:H8"/>
    <mergeCell ref="B54:G58"/>
    <mergeCell ref="E39:F39"/>
    <mergeCell ref="E41:F41"/>
    <mergeCell ref="C47:F47"/>
    <mergeCell ref="C48:F48"/>
    <mergeCell ref="C50:D50"/>
    <mergeCell ref="E44:F44"/>
    <mergeCell ref="B52:F52"/>
    <mergeCell ref="E38:F38"/>
    <mergeCell ref="E43:F43"/>
  </mergeCells>
  <dataValidations count="1">
    <dataValidation type="list" allowBlank="1" showInputMessage="1" showErrorMessage="1" sqref="C5" xr:uid="{A9DDF0A8-7152-4B7A-82A6-8F7DCE1C1886}">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1772A83-C623-4A91-BE5B-18B54A1B350E}">
          <x14:formula1>
            <xm:f>Roles!$A$2:$A$53</xm:f>
          </x14:formula1>
          <xm:sqref>B10:B32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7F2D4-ACAD-469E-B9D7-556CF14ABD07}">
  <sheetPr>
    <tabColor theme="8" tint="-0.249977111117893"/>
  </sheetPr>
  <dimension ref="A1:AA58"/>
  <sheetViews>
    <sheetView workbookViewId="0">
      <selection activeCell="C5" sqref="C5"/>
    </sheetView>
  </sheetViews>
  <sheetFormatPr defaultColWidth="9.140625" defaultRowHeight="14.45"/>
  <cols>
    <col min="1" max="1" width="3.5703125" style="2" customWidth="1"/>
    <col min="2" max="2" width="54.570312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16" t="s">
        <v>3</v>
      </c>
      <c r="E4" s="217"/>
      <c r="F4" s="218"/>
      <c r="G4" s="219"/>
    </row>
    <row r="5" spans="2:27" ht="15.75" customHeight="1">
      <c r="B5" s="8" t="s">
        <v>35</v>
      </c>
      <c r="C5" s="38"/>
      <c r="D5" s="216"/>
      <c r="E5" s="217"/>
      <c r="F5" s="220"/>
      <c r="G5" s="221"/>
    </row>
    <row r="6" spans="2:27" ht="17.100000000000001" customHeight="1">
      <c r="B6" s="8" t="s">
        <v>5</v>
      </c>
      <c r="C6" s="158" t="str">
        <f>IF('Lead Organization Budget'!C6="","",'Lead Organization Budget'!C6)</f>
        <v/>
      </c>
      <c r="D6" s="216"/>
      <c r="E6" s="217"/>
      <c r="F6" s="222"/>
      <c r="G6" s="223"/>
      <c r="T6" s="214"/>
      <c r="U6" s="254"/>
      <c r="V6" s="254"/>
      <c r="W6" s="254"/>
      <c r="X6" s="254"/>
      <c r="Y6" s="254"/>
      <c r="Z6" s="254"/>
      <c r="AA6" s="254"/>
    </row>
    <row r="7" spans="2:27" ht="4.5" customHeight="1">
      <c r="T7" s="254"/>
      <c r="U7" s="254"/>
      <c r="V7" s="254"/>
      <c r="W7" s="254"/>
      <c r="X7" s="254"/>
      <c r="Y7" s="254"/>
      <c r="Z7" s="254"/>
      <c r="AA7" s="254"/>
    </row>
    <row r="8" spans="2:27" ht="20.25" customHeight="1">
      <c r="B8" s="126"/>
      <c r="F8" s="202"/>
      <c r="G8" s="254"/>
      <c r="H8" s="254"/>
      <c r="T8" s="254"/>
      <c r="U8" s="254"/>
      <c r="V8" s="254"/>
      <c r="W8" s="254"/>
      <c r="X8" s="254"/>
      <c r="Y8" s="254"/>
      <c r="Z8" s="254"/>
      <c r="AA8" s="254"/>
    </row>
    <row r="9" spans="2:27" ht="69.95" customHeight="1">
      <c r="B9" s="127" t="s">
        <v>36</v>
      </c>
      <c r="C9" s="128" t="s">
        <v>7</v>
      </c>
      <c r="D9" s="71" t="s">
        <v>8</v>
      </c>
      <c r="E9" s="97" t="s">
        <v>9</v>
      </c>
      <c r="F9" s="97" t="s">
        <v>37</v>
      </c>
      <c r="G9" s="97" t="s">
        <v>11</v>
      </c>
      <c r="K9" s="224" t="s">
        <v>47</v>
      </c>
      <c r="L9" s="224"/>
      <c r="M9" s="224"/>
      <c r="N9" s="224"/>
      <c r="O9" s="224"/>
      <c r="P9" s="224"/>
      <c r="Q9" s="224"/>
      <c r="R9" s="224"/>
      <c r="S9" s="224"/>
      <c r="T9" s="254"/>
      <c r="U9" s="254"/>
      <c r="V9" s="254"/>
      <c r="W9" s="254"/>
      <c r="X9" s="254"/>
      <c r="Y9" s="254"/>
      <c r="Z9" s="254"/>
      <c r="AA9" s="254"/>
    </row>
    <row r="10" spans="2:27" ht="15" customHeight="1">
      <c r="B10" s="10"/>
      <c r="C10" s="129" t="str">
        <f>IFERROR(VLOOKUP($B10,Roles!$A$2:$C$54,2,FALSE),"")</f>
        <v/>
      </c>
      <c r="D10" s="11"/>
      <c r="E10" s="130" t="str">
        <f>IFERROR(VLOOKUP($B10,Roles!$A$2:$C$54,3,FALSE),"")</f>
        <v/>
      </c>
      <c r="F10" s="12"/>
      <c r="G10" s="131" t="str">
        <f t="shared" ref="G10:G32" si="0">IFERROR(F10*E10,"")</f>
        <v/>
      </c>
      <c r="K10" s="224"/>
      <c r="L10" s="224"/>
      <c r="M10" s="224"/>
      <c r="N10" s="224"/>
      <c r="O10" s="224"/>
      <c r="P10" s="224"/>
      <c r="Q10" s="224"/>
      <c r="R10" s="224"/>
      <c r="S10" s="224"/>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24"/>
      <c r="L11" s="224"/>
      <c r="M11" s="224"/>
      <c r="N11" s="224"/>
      <c r="O11" s="224"/>
      <c r="P11" s="224"/>
      <c r="Q11" s="224"/>
      <c r="R11" s="224"/>
      <c r="S11" s="224"/>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24"/>
      <c r="L12" s="224"/>
      <c r="M12" s="224"/>
      <c r="N12" s="224"/>
      <c r="O12" s="224"/>
      <c r="P12" s="224"/>
      <c r="Q12" s="224"/>
      <c r="R12" s="224"/>
      <c r="S12" s="224"/>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24"/>
      <c r="L13" s="224"/>
      <c r="M13" s="224"/>
      <c r="N13" s="224"/>
      <c r="O13" s="224"/>
      <c r="P13" s="224"/>
      <c r="Q13" s="224"/>
      <c r="R13" s="224"/>
      <c r="S13" s="224"/>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24"/>
      <c r="L14" s="224"/>
      <c r="M14" s="224"/>
      <c r="N14" s="224"/>
      <c r="O14" s="224"/>
      <c r="P14" s="224"/>
      <c r="Q14" s="224"/>
      <c r="R14" s="224"/>
      <c r="S14" s="224"/>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24"/>
      <c r="L15" s="224"/>
      <c r="M15" s="224"/>
      <c r="N15" s="224"/>
      <c r="O15" s="224"/>
      <c r="P15" s="224"/>
      <c r="Q15" s="224"/>
      <c r="R15" s="224"/>
      <c r="S15" s="224"/>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24"/>
      <c r="L16" s="224"/>
      <c r="M16" s="224"/>
      <c r="N16" s="224"/>
      <c r="O16" s="224"/>
      <c r="P16" s="224"/>
      <c r="Q16" s="224"/>
      <c r="R16" s="224"/>
      <c r="S16" s="224"/>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24"/>
      <c r="L17" s="224"/>
      <c r="M17" s="224"/>
      <c r="N17" s="224"/>
      <c r="O17" s="224"/>
      <c r="P17" s="224"/>
      <c r="Q17" s="224"/>
      <c r="R17" s="224"/>
      <c r="S17" s="224"/>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24"/>
      <c r="L18" s="224"/>
      <c r="M18" s="224"/>
      <c r="N18" s="224"/>
      <c r="O18" s="224"/>
      <c r="P18" s="224"/>
      <c r="Q18" s="224"/>
      <c r="R18" s="224"/>
      <c r="S18" s="224"/>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24"/>
      <c r="L19" s="224"/>
      <c r="M19" s="224"/>
      <c r="N19" s="224"/>
      <c r="O19" s="224"/>
      <c r="P19" s="224"/>
      <c r="Q19" s="224"/>
      <c r="R19" s="224"/>
      <c r="S19" s="224"/>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24"/>
      <c r="L20" s="224"/>
      <c r="M20" s="224"/>
      <c r="N20" s="224"/>
      <c r="O20" s="224"/>
      <c r="P20" s="224"/>
      <c r="Q20" s="224"/>
      <c r="R20" s="224"/>
      <c r="S20" s="224"/>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24"/>
      <c r="L21" s="224"/>
      <c r="M21" s="224"/>
      <c r="N21" s="224"/>
      <c r="O21" s="224"/>
      <c r="P21" s="224"/>
      <c r="Q21" s="224"/>
      <c r="R21" s="224"/>
      <c r="S21" s="224"/>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24"/>
      <c r="L22" s="224"/>
      <c r="M22" s="224"/>
      <c r="N22" s="224"/>
      <c r="O22" s="224"/>
      <c r="P22" s="224"/>
      <c r="Q22" s="224"/>
      <c r="R22" s="224"/>
      <c r="S22" s="224"/>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24"/>
      <c r="L23" s="224"/>
      <c r="M23" s="224"/>
      <c r="N23" s="224"/>
      <c r="O23" s="224"/>
      <c r="P23" s="224"/>
      <c r="Q23" s="224"/>
      <c r="R23" s="224"/>
      <c r="S23" s="224"/>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24"/>
      <c r="L24" s="224"/>
      <c r="M24" s="224"/>
      <c r="N24" s="224"/>
      <c r="O24" s="224"/>
      <c r="P24" s="224"/>
      <c r="Q24" s="224"/>
      <c r="R24" s="224"/>
      <c r="S24" s="224"/>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24"/>
      <c r="L25" s="224"/>
      <c r="M25" s="224"/>
      <c r="N25" s="224"/>
      <c r="O25" s="224"/>
      <c r="P25" s="224"/>
      <c r="Q25" s="224"/>
      <c r="R25" s="224"/>
      <c r="S25" s="224"/>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24"/>
      <c r="L26" s="224"/>
      <c r="M26" s="224"/>
      <c r="N26" s="224"/>
      <c r="O26" s="224"/>
      <c r="P26" s="224"/>
      <c r="Q26" s="224"/>
      <c r="R26" s="224"/>
      <c r="S26" s="224"/>
      <c r="T26" s="254"/>
      <c r="U26" s="254"/>
      <c r="V26" s="254"/>
      <c r="W26" s="254"/>
      <c r="X26" s="254"/>
      <c r="Y26" s="254"/>
      <c r="Z26" s="254"/>
      <c r="AA26" s="254"/>
    </row>
    <row r="27" spans="2:27" ht="15" customHeight="1">
      <c r="B27" s="13"/>
      <c r="C27" s="129" t="str">
        <f>IFERROR(VLOOKUP($B27,Roles!$A$2:$C$54,2,FALSE),"")</f>
        <v/>
      </c>
      <c r="D27" s="14"/>
      <c r="E27" s="132" t="str">
        <f>IFERROR(VLOOKUP($B27,Roles!$A$2:$C$54,3,FALSE),"")</f>
        <v/>
      </c>
      <c r="F27" s="15"/>
      <c r="G27" s="116" t="str">
        <f t="shared" si="0"/>
        <v/>
      </c>
      <c r="K27" s="224"/>
      <c r="L27" s="224"/>
      <c r="M27" s="224"/>
      <c r="N27" s="224"/>
      <c r="O27" s="224"/>
      <c r="P27" s="224"/>
      <c r="Q27" s="224"/>
      <c r="R27" s="224"/>
      <c r="S27" s="224"/>
      <c r="T27" s="254"/>
      <c r="U27" s="254"/>
      <c r="V27" s="254"/>
      <c r="W27" s="254"/>
      <c r="X27" s="254"/>
      <c r="Y27" s="254"/>
      <c r="Z27" s="254"/>
      <c r="AA27" s="254"/>
    </row>
    <row r="28" spans="2:27" ht="15" customHeight="1">
      <c r="B28" s="13"/>
      <c r="C28" s="129" t="str">
        <f>IFERROR(VLOOKUP($B28,Roles!$A$2:$C$54,2,FALSE),"")</f>
        <v/>
      </c>
      <c r="D28" s="14"/>
      <c r="E28" s="132" t="str">
        <f>IFERROR(VLOOKUP($B28,Roles!$A$2:$C$54,3,FALSE),"")</f>
        <v/>
      </c>
      <c r="F28" s="15"/>
      <c r="G28" s="116" t="str">
        <f t="shared" si="0"/>
        <v/>
      </c>
      <c r="K28" s="224"/>
      <c r="L28" s="224"/>
      <c r="M28" s="224"/>
      <c r="N28" s="224"/>
      <c r="O28" s="224"/>
      <c r="P28" s="224"/>
      <c r="Q28" s="224"/>
      <c r="R28" s="224"/>
      <c r="S28" s="224"/>
      <c r="T28" s="254"/>
      <c r="U28" s="254"/>
      <c r="V28" s="254"/>
      <c r="W28" s="254"/>
      <c r="X28" s="254"/>
      <c r="Y28" s="254"/>
      <c r="Z28" s="254"/>
      <c r="AA28" s="254"/>
    </row>
    <row r="29" spans="2:27" ht="15" customHeight="1">
      <c r="B29" s="13"/>
      <c r="C29" s="129" t="str">
        <f>IFERROR(VLOOKUP($B29,Roles!$A$2:$C$54,2,FALSE),"")</f>
        <v/>
      </c>
      <c r="D29" s="14"/>
      <c r="E29" s="132" t="str">
        <f>IFERROR(VLOOKUP($B29,Roles!$A$2:$C$54,3,FALSE),"")</f>
        <v/>
      </c>
      <c r="F29" s="15"/>
      <c r="G29" s="116" t="str">
        <f t="shared" si="0"/>
        <v/>
      </c>
      <c r="K29" s="224"/>
      <c r="L29" s="224"/>
      <c r="M29" s="224"/>
      <c r="N29" s="224"/>
      <c r="O29" s="224"/>
      <c r="P29" s="224"/>
      <c r="Q29" s="224"/>
      <c r="R29" s="224"/>
      <c r="S29" s="224"/>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24"/>
      <c r="L30" s="224"/>
      <c r="M30" s="224"/>
      <c r="N30" s="224"/>
      <c r="O30" s="224"/>
      <c r="P30" s="224"/>
      <c r="Q30" s="224"/>
      <c r="R30" s="224"/>
      <c r="S30" s="224"/>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24"/>
      <c r="L31" s="224"/>
      <c r="M31" s="224"/>
      <c r="N31" s="224"/>
      <c r="O31" s="224"/>
      <c r="P31" s="224"/>
      <c r="Q31" s="224"/>
      <c r="R31" s="224"/>
      <c r="S31" s="224"/>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35" t="str">
        <f t="shared" si="0"/>
        <v/>
      </c>
      <c r="K32" s="224"/>
      <c r="L32" s="224"/>
      <c r="M32" s="224"/>
      <c r="N32" s="224"/>
      <c r="O32" s="224"/>
      <c r="P32" s="224"/>
      <c r="Q32" s="224"/>
      <c r="R32" s="224"/>
      <c r="S32" s="224"/>
      <c r="T32" s="254"/>
      <c r="U32" s="254"/>
      <c r="V32" s="254"/>
      <c r="W32" s="254"/>
      <c r="X32" s="254"/>
      <c r="Y32" s="254"/>
      <c r="Z32" s="254"/>
      <c r="AA32" s="254"/>
    </row>
    <row r="33" spans="1:27" ht="21" customHeight="1" thickTop="1">
      <c r="B33" s="136" t="s">
        <v>12</v>
      </c>
      <c r="C33" s="137"/>
      <c r="D33" s="137"/>
      <c r="E33" s="137"/>
      <c r="F33" s="138"/>
      <c r="G33" s="139">
        <f>SUM(G10:G32)</f>
        <v>0</v>
      </c>
      <c r="K33" s="224"/>
      <c r="L33" s="224"/>
      <c r="M33" s="224"/>
      <c r="N33" s="224"/>
      <c r="O33" s="224"/>
      <c r="P33" s="224"/>
      <c r="Q33" s="224"/>
      <c r="R33" s="224"/>
      <c r="S33" s="224"/>
      <c r="T33" s="254"/>
      <c r="U33" s="254"/>
      <c r="V33" s="254"/>
      <c r="W33" s="254"/>
      <c r="X33" s="254"/>
      <c r="Y33" s="254"/>
      <c r="Z33" s="254"/>
      <c r="AA33" s="254"/>
    </row>
    <row r="34" spans="1:27" ht="21" customHeight="1">
      <c r="B34" s="140" t="s">
        <v>13</v>
      </c>
      <c r="C34" s="141"/>
      <c r="D34" s="141"/>
      <c r="E34" s="141"/>
      <c r="F34" s="142"/>
      <c r="G34" s="143">
        <f>G33*0.225</f>
        <v>0</v>
      </c>
      <c r="K34" s="224"/>
      <c r="L34" s="224"/>
      <c r="M34" s="224"/>
      <c r="N34" s="224"/>
      <c r="O34" s="224"/>
      <c r="P34" s="224"/>
      <c r="Q34" s="224"/>
      <c r="R34" s="224"/>
      <c r="S34" s="224"/>
      <c r="T34" s="254"/>
      <c r="U34" s="254"/>
      <c r="V34" s="254"/>
      <c r="W34" s="254"/>
      <c r="X34" s="254"/>
      <c r="Y34" s="254"/>
      <c r="Z34" s="254"/>
      <c r="AA34" s="254"/>
    </row>
    <row r="35" spans="1:27" ht="21" customHeight="1">
      <c r="B35" s="144" t="s">
        <v>14</v>
      </c>
      <c r="C35" s="145"/>
      <c r="D35" s="145"/>
      <c r="E35" s="93" t="s">
        <v>15</v>
      </c>
      <c r="F35" s="146">
        <f>SUM(F10:F32)</f>
        <v>0</v>
      </c>
      <c r="G35" s="147">
        <f>SUM(G33,G34)</f>
        <v>0</v>
      </c>
      <c r="K35" s="224"/>
      <c r="L35" s="224"/>
      <c r="M35" s="224"/>
      <c r="N35" s="224"/>
      <c r="O35" s="224"/>
      <c r="P35" s="224"/>
      <c r="Q35" s="224"/>
      <c r="R35" s="224"/>
      <c r="S35" s="224"/>
      <c r="T35" s="254"/>
      <c r="U35" s="254"/>
      <c r="V35" s="254"/>
      <c r="W35" s="254"/>
      <c r="X35" s="254"/>
      <c r="Y35" s="254"/>
      <c r="Z35" s="254"/>
      <c r="AA35" s="254"/>
    </row>
    <row r="36" spans="1:27" ht="19.5" customHeight="1">
      <c r="K36" s="224"/>
      <c r="L36" s="224"/>
      <c r="M36" s="224"/>
      <c r="N36" s="224"/>
      <c r="O36" s="224"/>
      <c r="P36" s="224"/>
      <c r="Q36" s="224"/>
      <c r="R36" s="224"/>
      <c r="S36" s="224"/>
      <c r="T36" s="254"/>
      <c r="U36" s="254"/>
      <c r="V36" s="254"/>
      <c r="W36" s="254"/>
      <c r="X36" s="254"/>
      <c r="Y36" s="254"/>
      <c r="Z36" s="254"/>
      <c r="AA36" s="254"/>
    </row>
    <row r="37" spans="1:27" ht="57" customHeight="1">
      <c r="B37" s="96" t="s">
        <v>16</v>
      </c>
      <c r="C37" s="96" t="s">
        <v>39</v>
      </c>
      <c r="D37" s="71" t="s">
        <v>8</v>
      </c>
      <c r="E37" s="205" t="s">
        <v>18</v>
      </c>
      <c r="F37" s="255"/>
      <c r="G37" s="97" t="s">
        <v>11</v>
      </c>
      <c r="K37" s="224"/>
      <c r="L37" s="224"/>
      <c r="M37" s="224"/>
      <c r="N37" s="224"/>
      <c r="O37" s="224"/>
      <c r="P37" s="224"/>
      <c r="Q37" s="224"/>
      <c r="R37" s="224"/>
      <c r="S37" s="224"/>
      <c r="T37" s="254"/>
      <c r="U37" s="254"/>
      <c r="V37" s="254"/>
      <c r="W37" s="254"/>
      <c r="X37" s="254"/>
      <c r="Y37" s="254"/>
      <c r="Z37" s="254"/>
      <c r="AA37" s="254"/>
    </row>
    <row r="38" spans="1:27" ht="15" customHeight="1">
      <c r="B38" s="148" t="s">
        <v>40</v>
      </c>
      <c r="C38" s="19"/>
      <c r="D38" s="10"/>
      <c r="E38" s="212">
        <v>760</v>
      </c>
      <c r="F38" s="271"/>
      <c r="G38" s="149">
        <f>IFERROR(C38*E38,"")</f>
        <v>0</v>
      </c>
      <c r="K38" s="224"/>
      <c r="L38" s="224"/>
      <c r="M38" s="224"/>
      <c r="N38" s="224"/>
      <c r="O38" s="224"/>
      <c r="P38" s="224"/>
      <c r="Q38" s="224"/>
      <c r="R38" s="224"/>
      <c r="S38" s="224"/>
      <c r="T38" s="254"/>
      <c r="U38" s="254"/>
      <c r="V38" s="254"/>
      <c r="W38" s="254"/>
      <c r="X38" s="254"/>
      <c r="Y38" s="254"/>
      <c r="Z38" s="254"/>
      <c r="AA38" s="254"/>
    </row>
    <row r="39" spans="1:27" ht="15" customHeight="1">
      <c r="B39" s="150" t="s">
        <v>41</v>
      </c>
      <c r="C39" s="20"/>
      <c r="D39" s="13"/>
      <c r="E39" s="204">
        <v>12309.69</v>
      </c>
      <c r="F39" s="272"/>
      <c r="G39" s="151">
        <f>IFERROR(C39*E39,"")</f>
        <v>0</v>
      </c>
      <c r="K39" s="224"/>
      <c r="L39" s="224"/>
      <c r="M39" s="224"/>
      <c r="N39" s="224"/>
      <c r="O39" s="224"/>
      <c r="P39" s="224"/>
      <c r="Q39" s="224"/>
      <c r="R39" s="224"/>
      <c r="S39" s="224"/>
      <c r="T39" s="254"/>
      <c r="U39" s="254"/>
      <c r="V39" s="254"/>
      <c r="W39" s="254"/>
      <c r="X39" s="254"/>
      <c r="Y39" s="254"/>
      <c r="Z39" s="254"/>
      <c r="AA39" s="254"/>
    </row>
    <row r="40" spans="1:27" ht="19.5" customHeight="1">
      <c r="K40" s="224"/>
      <c r="L40" s="224"/>
      <c r="M40" s="224"/>
      <c r="N40" s="224"/>
      <c r="O40" s="224"/>
      <c r="P40" s="224"/>
      <c r="Q40" s="224"/>
      <c r="R40" s="224"/>
      <c r="S40" s="224"/>
      <c r="T40" s="254"/>
      <c r="U40" s="254"/>
      <c r="V40" s="254"/>
      <c r="W40" s="254"/>
      <c r="X40" s="254"/>
      <c r="Y40" s="254"/>
      <c r="Z40" s="254"/>
      <c r="AA40" s="254"/>
    </row>
    <row r="41" spans="1:27" ht="69.599999999999994">
      <c r="B41" s="96" t="s">
        <v>21</v>
      </c>
      <c r="C41" s="96" t="s">
        <v>42</v>
      </c>
      <c r="D41" s="71" t="s">
        <v>8</v>
      </c>
      <c r="E41" s="205" t="s">
        <v>18</v>
      </c>
      <c r="F41" s="255"/>
      <c r="G41" s="97" t="s">
        <v>11</v>
      </c>
      <c r="K41" s="224"/>
      <c r="L41" s="224"/>
      <c r="M41" s="224"/>
      <c r="N41" s="224"/>
      <c r="O41" s="224"/>
      <c r="P41" s="224"/>
      <c r="Q41" s="224"/>
      <c r="R41" s="224"/>
      <c r="S41" s="224"/>
      <c r="T41" s="254"/>
      <c r="U41" s="254"/>
      <c r="V41" s="254"/>
      <c r="W41" s="254"/>
      <c r="X41" s="254"/>
      <c r="Y41" s="254"/>
      <c r="Z41" s="254"/>
      <c r="AA41" s="254"/>
    </row>
    <row r="42" spans="1:27" ht="15" customHeight="1">
      <c r="B42" s="148" t="s">
        <v>43</v>
      </c>
      <c r="C42" s="21"/>
      <c r="D42" s="11"/>
      <c r="E42" s="215">
        <v>414968.06</v>
      </c>
      <c r="F42" s="273"/>
      <c r="G42" s="152">
        <f>E42*C42</f>
        <v>0</v>
      </c>
      <c r="K42" s="224"/>
      <c r="L42" s="224"/>
      <c r="M42" s="224"/>
      <c r="N42" s="224"/>
      <c r="O42" s="224"/>
      <c r="P42" s="224"/>
      <c r="Q42" s="224"/>
      <c r="R42" s="224"/>
      <c r="S42" s="224"/>
    </row>
    <row r="43" spans="1:27" ht="15" customHeight="1">
      <c r="A43" s="153" t="s">
        <v>44</v>
      </c>
      <c r="B43" s="154" t="s">
        <v>45</v>
      </c>
      <c r="C43" s="22"/>
      <c r="D43" s="14"/>
      <c r="E43" s="213">
        <v>259672</v>
      </c>
      <c r="F43" s="274"/>
      <c r="G43" s="152">
        <f>E43*C43</f>
        <v>0</v>
      </c>
      <c r="K43" s="224"/>
      <c r="L43" s="224"/>
      <c r="M43" s="224"/>
      <c r="N43" s="224"/>
      <c r="O43" s="224"/>
      <c r="P43" s="224"/>
      <c r="Q43" s="224"/>
      <c r="R43" s="224"/>
      <c r="S43" s="224"/>
    </row>
    <row r="44" spans="1:27" ht="15" customHeight="1">
      <c r="B44" s="150" t="s">
        <v>46</v>
      </c>
      <c r="C44" s="23"/>
      <c r="D44" s="14"/>
      <c r="E44" s="209">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2.25" customHeight="1">
      <c r="B47" s="96" t="s">
        <v>27</v>
      </c>
      <c r="C47" s="206" t="s">
        <v>18</v>
      </c>
      <c r="D47" s="256"/>
      <c r="E47" s="256"/>
      <c r="F47" s="257"/>
      <c r="G47" s="97" t="s">
        <v>11</v>
      </c>
      <c r="K47" s="106"/>
      <c r="L47" s="106"/>
      <c r="M47" s="106"/>
      <c r="N47" s="106"/>
      <c r="O47" s="106"/>
      <c r="P47" s="106"/>
      <c r="Q47" s="106"/>
      <c r="R47" s="106"/>
    </row>
    <row r="48" spans="1:27" ht="15" customHeight="1">
      <c r="B48" s="148" t="s">
        <v>28</v>
      </c>
      <c r="C48" s="207" t="str">
        <f>"25% on "&amp;F35&amp;" FTE"</f>
        <v>25% on 0 FTE</v>
      </c>
      <c r="D48" s="258"/>
      <c r="E48" s="258"/>
      <c r="F48" s="259"/>
      <c r="G48" s="116">
        <f>SUM(G35*0.25)</f>
        <v>0</v>
      </c>
      <c r="K48" s="106"/>
      <c r="L48" s="106"/>
      <c r="M48" s="106"/>
      <c r="N48" s="106"/>
      <c r="O48" s="106"/>
      <c r="P48" s="106"/>
      <c r="Q48" s="106"/>
      <c r="R48" s="106"/>
    </row>
    <row r="49" spans="2:18" ht="15" customHeight="1">
      <c r="B49" s="156" t="s">
        <v>29</v>
      </c>
      <c r="C49" s="201"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08"/>
      <c r="D50" s="262"/>
      <c r="E50" s="120"/>
      <c r="F50" s="121"/>
      <c r="G50" s="122">
        <f>SUM(G48:G49)</f>
        <v>0</v>
      </c>
    </row>
    <row r="51" spans="2:18" ht="15" customHeight="1"/>
    <row r="52" spans="2:18" ht="20.100000000000001" customHeight="1">
      <c r="B52" s="210" t="s">
        <v>31</v>
      </c>
      <c r="C52" s="211"/>
      <c r="D52" s="211"/>
      <c r="E52" s="211"/>
      <c r="F52" s="211"/>
      <c r="G52" s="123">
        <f>SUM(G35,G45,G50)</f>
        <v>0</v>
      </c>
    </row>
    <row r="53" spans="2:18" ht="25.15">
      <c r="B53" s="124" t="s">
        <v>32</v>
      </c>
    </row>
    <row r="54" spans="2:18" ht="27" customHeight="1">
      <c r="B54" s="203"/>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E+VaTqHEcdzW2pG4wNy66SpHy9MKK1rltdbKqOFI2o3uQv8km6TQkzGNuAL1pTKIVFzp8jTuZzEBQgESsJZWjg==" saltValue="SEgvyyC0Py0Q/x3dUbcIbA==" spinCount="100000" sheet="1" objects="1" scenarios="1"/>
  <mergeCells count="18">
    <mergeCell ref="T6:AA41"/>
    <mergeCell ref="F8:H8"/>
    <mergeCell ref="E37:F37"/>
    <mergeCell ref="E38:F38"/>
    <mergeCell ref="E39:F39"/>
    <mergeCell ref="D4:E6"/>
    <mergeCell ref="F4:G6"/>
    <mergeCell ref="K9:S43"/>
    <mergeCell ref="C48:F48"/>
    <mergeCell ref="C49:F49"/>
    <mergeCell ref="C50:D50"/>
    <mergeCell ref="B54:G58"/>
    <mergeCell ref="E41:F41"/>
    <mergeCell ref="E42:F42"/>
    <mergeCell ref="E43:F43"/>
    <mergeCell ref="E44:F44"/>
    <mergeCell ref="C47:F47"/>
    <mergeCell ref="B52:F52"/>
  </mergeCells>
  <dataValidations count="1">
    <dataValidation type="list" allowBlank="1" showInputMessage="1" showErrorMessage="1" sqref="C5" xr:uid="{8EFCD531-A38E-4937-95A1-DA2265F7CAEE}">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DF4CD56-7340-4DFD-AD82-2FBAA825909A}">
          <x14:formula1>
            <xm:f>Roles!$A$2:$A$53</xm:f>
          </x14:formula1>
          <xm:sqref>B10:B32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FA71B-5960-4D03-A57C-4E4B64CEC0F4}">
  <sheetPr>
    <tabColor theme="8" tint="-0.249977111117893"/>
  </sheetPr>
  <dimension ref="A1:AA58"/>
  <sheetViews>
    <sheetView workbookViewId="0">
      <selection activeCell="C5" sqref="C5"/>
    </sheetView>
  </sheetViews>
  <sheetFormatPr defaultColWidth="9.140625" defaultRowHeight="14.45"/>
  <cols>
    <col min="1" max="1" width="3.5703125" style="2" customWidth="1"/>
    <col min="2" max="2" width="54.4257812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59" t="s">
        <v>33</v>
      </c>
      <c r="F1" s="62"/>
    </row>
    <row r="2" spans="2:27" ht="21.75" customHeight="1">
      <c r="B2" s="61"/>
      <c r="C2" s="62"/>
      <c r="D2" s="62"/>
      <c r="E2" s="62"/>
      <c r="F2" s="62"/>
      <c r="K2" s="8"/>
    </row>
    <row r="3" spans="2:27" ht="12" customHeight="1">
      <c r="F3" s="62"/>
    </row>
    <row r="4" spans="2:27" ht="15.75" customHeight="1">
      <c r="B4" s="8" t="s">
        <v>34</v>
      </c>
      <c r="C4" s="33"/>
      <c r="D4" s="216" t="s">
        <v>3</v>
      </c>
      <c r="E4" s="217"/>
      <c r="F4" s="218"/>
      <c r="G4" s="219"/>
    </row>
    <row r="5" spans="2:27" ht="15.75" customHeight="1">
      <c r="B5" s="8" t="s">
        <v>35</v>
      </c>
      <c r="C5" s="38"/>
      <c r="D5" s="216"/>
      <c r="E5" s="217"/>
      <c r="F5" s="220"/>
      <c r="G5" s="221"/>
    </row>
    <row r="6" spans="2:27" ht="17.100000000000001" customHeight="1">
      <c r="B6" s="8" t="s">
        <v>5</v>
      </c>
      <c r="C6" s="158" t="str">
        <f>IF('Lead Organization Budget'!C6="","",'Lead Organization Budget'!C6)</f>
        <v/>
      </c>
      <c r="D6" s="216"/>
      <c r="E6" s="217"/>
      <c r="F6" s="222"/>
      <c r="G6" s="223"/>
      <c r="T6" s="214"/>
      <c r="U6" s="254"/>
      <c r="V6" s="254"/>
      <c r="W6" s="254"/>
      <c r="X6" s="254"/>
      <c r="Y6" s="254"/>
      <c r="Z6" s="254"/>
      <c r="AA6" s="254"/>
    </row>
    <row r="7" spans="2:27" ht="4.5" customHeight="1">
      <c r="T7" s="254"/>
      <c r="U7" s="254"/>
      <c r="V7" s="254"/>
      <c r="W7" s="254"/>
      <c r="X7" s="254"/>
      <c r="Y7" s="254"/>
      <c r="Z7" s="254"/>
      <c r="AA7" s="254"/>
    </row>
    <row r="8" spans="2:27" ht="20.25" customHeight="1">
      <c r="B8" s="126"/>
      <c r="F8" s="202"/>
      <c r="G8" s="254"/>
      <c r="H8" s="254"/>
      <c r="T8" s="254"/>
      <c r="U8" s="254"/>
      <c r="V8" s="254"/>
      <c r="W8" s="254"/>
      <c r="X8" s="254"/>
      <c r="Y8" s="254"/>
      <c r="Z8" s="254"/>
      <c r="AA8" s="254"/>
    </row>
    <row r="9" spans="2:27" ht="69.95" customHeight="1">
      <c r="B9" s="127" t="s">
        <v>36</v>
      </c>
      <c r="C9" s="128" t="s">
        <v>7</v>
      </c>
      <c r="D9" s="71" t="s">
        <v>8</v>
      </c>
      <c r="E9" s="97" t="s">
        <v>9</v>
      </c>
      <c r="F9" s="97" t="s">
        <v>37</v>
      </c>
      <c r="G9" s="97" t="s">
        <v>11</v>
      </c>
      <c r="K9" s="224" t="s">
        <v>47</v>
      </c>
      <c r="L9" s="224"/>
      <c r="M9" s="224"/>
      <c r="N9" s="224"/>
      <c r="O9" s="224"/>
      <c r="P9" s="224"/>
      <c r="Q9" s="224"/>
      <c r="R9" s="224"/>
      <c r="S9" s="224"/>
      <c r="T9" s="254"/>
      <c r="U9" s="254"/>
      <c r="V9" s="254"/>
      <c r="W9" s="254"/>
      <c r="X9" s="254"/>
      <c r="Y9" s="254"/>
      <c r="Z9" s="254"/>
      <c r="AA9" s="254"/>
    </row>
    <row r="10" spans="2:27" ht="15" customHeight="1">
      <c r="B10" s="10"/>
      <c r="C10" s="129" t="str">
        <f>IFERROR(VLOOKUP($B10,Roles!$A$2:$C$54,2,FALSE),"")</f>
        <v/>
      </c>
      <c r="D10" s="11"/>
      <c r="E10" s="130" t="str">
        <f>IFERROR(VLOOKUP($B10,Roles!$A$2:$C$54,3,FALSE),"")</f>
        <v/>
      </c>
      <c r="F10" s="12"/>
      <c r="G10" s="131" t="str">
        <f t="shared" ref="G10:G32" si="0">IFERROR(F10*E10,"")</f>
        <v/>
      </c>
      <c r="K10" s="224"/>
      <c r="L10" s="224"/>
      <c r="M10" s="224"/>
      <c r="N10" s="224"/>
      <c r="O10" s="224"/>
      <c r="P10" s="224"/>
      <c r="Q10" s="224"/>
      <c r="R10" s="224"/>
      <c r="S10" s="224"/>
      <c r="T10" s="254"/>
      <c r="U10" s="254"/>
      <c r="V10" s="254"/>
      <c r="W10" s="254"/>
      <c r="X10" s="254"/>
      <c r="Y10" s="254"/>
      <c r="Z10" s="254"/>
      <c r="AA10" s="254"/>
    </row>
    <row r="11" spans="2:27" ht="15" customHeight="1">
      <c r="B11" s="13"/>
      <c r="C11" s="129" t="str">
        <f>IFERROR(VLOOKUP($B11,Roles!$A$2:$C$54,2,FALSE),"")</f>
        <v/>
      </c>
      <c r="D11" s="14"/>
      <c r="E11" s="130" t="str">
        <f>IFERROR(VLOOKUP($B11,Roles!$A$2:$C$54,3,FALSE),"")</f>
        <v/>
      </c>
      <c r="F11" s="15"/>
      <c r="G11" s="116" t="str">
        <f t="shared" si="0"/>
        <v/>
      </c>
      <c r="K11" s="224"/>
      <c r="L11" s="224"/>
      <c r="M11" s="224"/>
      <c r="N11" s="224"/>
      <c r="O11" s="224"/>
      <c r="P11" s="224"/>
      <c r="Q11" s="224"/>
      <c r="R11" s="224"/>
      <c r="S11" s="224"/>
      <c r="T11" s="254"/>
      <c r="U11" s="254"/>
      <c r="V11" s="254"/>
      <c r="W11" s="254"/>
      <c r="X11" s="254"/>
      <c r="Y11" s="254"/>
      <c r="Z11" s="254"/>
      <c r="AA11" s="254"/>
    </row>
    <row r="12" spans="2:27" ht="15" customHeight="1">
      <c r="B12" s="13"/>
      <c r="C12" s="129" t="str">
        <f>IFERROR(VLOOKUP($B12,Roles!$A$2:$C$54,2,FALSE),"")</f>
        <v/>
      </c>
      <c r="D12" s="14"/>
      <c r="E12" s="130" t="str">
        <f>IFERROR(VLOOKUP($B12,Roles!$A$2:$C$54,3,FALSE),"")</f>
        <v/>
      </c>
      <c r="F12" s="15"/>
      <c r="G12" s="116" t="str">
        <f t="shared" si="0"/>
        <v/>
      </c>
      <c r="K12" s="224"/>
      <c r="L12" s="224"/>
      <c r="M12" s="224"/>
      <c r="N12" s="224"/>
      <c r="O12" s="224"/>
      <c r="P12" s="224"/>
      <c r="Q12" s="224"/>
      <c r="R12" s="224"/>
      <c r="S12" s="224"/>
      <c r="T12" s="254"/>
      <c r="U12" s="254"/>
      <c r="V12" s="254"/>
      <c r="W12" s="254"/>
      <c r="X12" s="254"/>
      <c r="Y12" s="254"/>
      <c r="Z12" s="254"/>
      <c r="AA12" s="254"/>
    </row>
    <row r="13" spans="2:27" ht="15" customHeight="1">
      <c r="B13" s="13"/>
      <c r="C13" s="129" t="str">
        <f>IFERROR(VLOOKUP($B13,Roles!$A$2:$C$54,2,FALSE),"")</f>
        <v/>
      </c>
      <c r="D13" s="14"/>
      <c r="E13" s="130" t="str">
        <f>IFERROR(VLOOKUP($B13,Roles!$A$2:$C$54,3,FALSE),"")</f>
        <v/>
      </c>
      <c r="F13" s="15"/>
      <c r="G13" s="116" t="str">
        <f t="shared" si="0"/>
        <v/>
      </c>
      <c r="K13" s="224"/>
      <c r="L13" s="224"/>
      <c r="M13" s="224"/>
      <c r="N13" s="224"/>
      <c r="O13" s="224"/>
      <c r="P13" s="224"/>
      <c r="Q13" s="224"/>
      <c r="R13" s="224"/>
      <c r="S13" s="224"/>
      <c r="T13" s="254"/>
      <c r="U13" s="254"/>
      <c r="V13" s="254"/>
      <c r="W13" s="254"/>
      <c r="X13" s="254"/>
      <c r="Y13" s="254"/>
      <c r="Z13" s="254"/>
      <c r="AA13" s="254"/>
    </row>
    <row r="14" spans="2:27" ht="15" customHeight="1">
      <c r="B14" s="13"/>
      <c r="C14" s="129" t="str">
        <f>IFERROR(VLOOKUP($B14,Roles!$A$2:$C$54,2,FALSE),"")</f>
        <v/>
      </c>
      <c r="D14" s="14"/>
      <c r="E14" s="130" t="str">
        <f>IFERROR(VLOOKUP($B14,Roles!$A$2:$C$54,3,FALSE),"")</f>
        <v/>
      </c>
      <c r="F14" s="15"/>
      <c r="G14" s="116" t="str">
        <f t="shared" si="0"/>
        <v/>
      </c>
      <c r="K14" s="224"/>
      <c r="L14" s="224"/>
      <c r="M14" s="224"/>
      <c r="N14" s="224"/>
      <c r="O14" s="224"/>
      <c r="P14" s="224"/>
      <c r="Q14" s="224"/>
      <c r="R14" s="224"/>
      <c r="S14" s="224"/>
      <c r="T14" s="254"/>
      <c r="U14" s="254"/>
      <c r="V14" s="254"/>
      <c r="W14" s="254"/>
      <c r="X14" s="254"/>
      <c r="Y14" s="254"/>
      <c r="Z14" s="254"/>
      <c r="AA14" s="254"/>
    </row>
    <row r="15" spans="2:27" ht="15" customHeight="1">
      <c r="B15" s="13"/>
      <c r="C15" s="129" t="str">
        <f>IFERROR(VLOOKUP($B15,Roles!$A$2:$C$54,2,FALSE),"")</f>
        <v/>
      </c>
      <c r="D15" s="14"/>
      <c r="E15" s="130" t="str">
        <f>IFERROR(VLOOKUP($B15,Roles!$A$2:$C$54,3,FALSE),"")</f>
        <v/>
      </c>
      <c r="F15" s="15"/>
      <c r="G15" s="116" t="str">
        <f t="shared" si="0"/>
        <v/>
      </c>
      <c r="K15" s="224"/>
      <c r="L15" s="224"/>
      <c r="M15" s="224"/>
      <c r="N15" s="224"/>
      <c r="O15" s="224"/>
      <c r="P15" s="224"/>
      <c r="Q15" s="224"/>
      <c r="R15" s="224"/>
      <c r="S15" s="224"/>
      <c r="T15" s="254"/>
      <c r="U15" s="254"/>
      <c r="V15" s="254"/>
      <c r="W15" s="254"/>
      <c r="X15" s="254"/>
      <c r="Y15" s="254"/>
      <c r="Z15" s="254"/>
      <c r="AA15" s="254"/>
    </row>
    <row r="16" spans="2:27" ht="15" customHeight="1">
      <c r="B16" s="13"/>
      <c r="C16" s="129" t="str">
        <f>IFERROR(VLOOKUP($B16,Roles!$A$2:$C$54,2,FALSE),"")</f>
        <v/>
      </c>
      <c r="D16" s="14"/>
      <c r="E16" s="130" t="str">
        <f>IFERROR(VLOOKUP($B16,Roles!$A$2:$C$54,3,FALSE),"")</f>
        <v/>
      </c>
      <c r="F16" s="15"/>
      <c r="G16" s="116" t="str">
        <f t="shared" si="0"/>
        <v/>
      </c>
      <c r="K16" s="224"/>
      <c r="L16" s="224"/>
      <c r="M16" s="224"/>
      <c r="N16" s="224"/>
      <c r="O16" s="224"/>
      <c r="P16" s="224"/>
      <c r="Q16" s="224"/>
      <c r="R16" s="224"/>
      <c r="S16" s="224"/>
      <c r="T16" s="254"/>
      <c r="U16" s="254"/>
      <c r="V16" s="254"/>
      <c r="W16" s="254"/>
      <c r="X16" s="254"/>
      <c r="Y16" s="254"/>
      <c r="Z16" s="254"/>
      <c r="AA16" s="254"/>
    </row>
    <row r="17" spans="2:27" ht="15" customHeight="1">
      <c r="B17" s="13"/>
      <c r="C17" s="129" t="str">
        <f>IFERROR(VLOOKUP($B17,Roles!$A$2:$C$54,2,FALSE),"")</f>
        <v/>
      </c>
      <c r="D17" s="14"/>
      <c r="E17" s="132" t="str">
        <f>IFERROR(VLOOKUP($B17,Roles!$A$2:$C$54,3,FALSE),"")</f>
        <v/>
      </c>
      <c r="F17" s="15"/>
      <c r="G17" s="116" t="str">
        <f t="shared" si="0"/>
        <v/>
      </c>
      <c r="K17" s="224"/>
      <c r="L17" s="224"/>
      <c r="M17" s="224"/>
      <c r="N17" s="224"/>
      <c r="O17" s="224"/>
      <c r="P17" s="224"/>
      <c r="Q17" s="224"/>
      <c r="R17" s="224"/>
      <c r="S17" s="224"/>
      <c r="T17" s="254"/>
      <c r="U17" s="254"/>
      <c r="V17" s="254"/>
      <c r="W17" s="254"/>
      <c r="X17" s="254"/>
      <c r="Y17" s="254"/>
      <c r="Z17" s="254"/>
      <c r="AA17" s="254"/>
    </row>
    <row r="18" spans="2:27" ht="15" customHeight="1">
      <c r="B18" s="13"/>
      <c r="C18" s="129" t="str">
        <f>IFERROR(VLOOKUP($B18,Roles!$A$2:$C$54,2,FALSE),"")</f>
        <v/>
      </c>
      <c r="D18" s="14"/>
      <c r="E18" s="132" t="str">
        <f>IFERROR(VLOOKUP($B18,Roles!$A$2:$C$54,3,FALSE),"")</f>
        <v/>
      </c>
      <c r="F18" s="15"/>
      <c r="G18" s="116" t="str">
        <f t="shared" si="0"/>
        <v/>
      </c>
      <c r="K18" s="224"/>
      <c r="L18" s="224"/>
      <c r="M18" s="224"/>
      <c r="N18" s="224"/>
      <c r="O18" s="224"/>
      <c r="P18" s="224"/>
      <c r="Q18" s="224"/>
      <c r="R18" s="224"/>
      <c r="S18" s="224"/>
      <c r="T18" s="254"/>
      <c r="U18" s="254"/>
      <c r="V18" s="254"/>
      <c r="W18" s="254"/>
      <c r="X18" s="254"/>
      <c r="Y18" s="254"/>
      <c r="Z18" s="254"/>
      <c r="AA18" s="254"/>
    </row>
    <row r="19" spans="2:27" ht="15" customHeight="1">
      <c r="B19" s="13"/>
      <c r="C19" s="129" t="str">
        <f>IFERROR(VLOOKUP($B19,Roles!$A$2:$C$54,2,FALSE),"")</f>
        <v/>
      </c>
      <c r="D19" s="14"/>
      <c r="E19" s="132" t="str">
        <f>IFERROR(VLOOKUP($B19,Roles!$A$2:$C$54,3,FALSE),"")</f>
        <v/>
      </c>
      <c r="F19" s="15"/>
      <c r="G19" s="116" t="str">
        <f t="shared" si="0"/>
        <v/>
      </c>
      <c r="K19" s="224"/>
      <c r="L19" s="224"/>
      <c r="M19" s="224"/>
      <c r="N19" s="224"/>
      <c r="O19" s="224"/>
      <c r="P19" s="224"/>
      <c r="Q19" s="224"/>
      <c r="R19" s="224"/>
      <c r="S19" s="224"/>
      <c r="T19" s="254"/>
      <c r="U19" s="254"/>
      <c r="V19" s="254"/>
      <c r="W19" s="254"/>
      <c r="X19" s="254"/>
      <c r="Y19" s="254"/>
      <c r="Z19" s="254"/>
      <c r="AA19" s="254"/>
    </row>
    <row r="20" spans="2:27" ht="15" customHeight="1">
      <c r="B20" s="13"/>
      <c r="C20" s="129" t="str">
        <f>IFERROR(VLOOKUP($B20,Roles!$A$2:$C$54,2,FALSE),"")</f>
        <v/>
      </c>
      <c r="D20" s="14"/>
      <c r="E20" s="132" t="str">
        <f>IFERROR(VLOOKUP($B20,Roles!$A$2:$C$54,3,FALSE),"")</f>
        <v/>
      </c>
      <c r="F20" s="15"/>
      <c r="G20" s="116" t="str">
        <f t="shared" si="0"/>
        <v/>
      </c>
      <c r="K20" s="224"/>
      <c r="L20" s="224"/>
      <c r="M20" s="224"/>
      <c r="N20" s="224"/>
      <c r="O20" s="224"/>
      <c r="P20" s="224"/>
      <c r="Q20" s="224"/>
      <c r="R20" s="224"/>
      <c r="S20" s="224"/>
      <c r="T20" s="254"/>
      <c r="U20" s="254"/>
      <c r="V20" s="254"/>
      <c r="W20" s="254"/>
      <c r="X20" s="254"/>
      <c r="Y20" s="254"/>
      <c r="Z20" s="254"/>
      <c r="AA20" s="254"/>
    </row>
    <row r="21" spans="2:27" ht="15" customHeight="1">
      <c r="B21" s="13"/>
      <c r="C21" s="129" t="str">
        <f>IFERROR(VLOOKUP($B21,Roles!$A$2:$C$54,2,FALSE),"")</f>
        <v/>
      </c>
      <c r="D21" s="14"/>
      <c r="E21" s="132" t="str">
        <f>IFERROR(VLOOKUP($B21,Roles!$A$2:$C$54,3,FALSE),"")</f>
        <v/>
      </c>
      <c r="F21" s="15"/>
      <c r="G21" s="116" t="str">
        <f t="shared" si="0"/>
        <v/>
      </c>
      <c r="K21" s="224"/>
      <c r="L21" s="224"/>
      <c r="M21" s="224"/>
      <c r="N21" s="224"/>
      <c r="O21" s="224"/>
      <c r="P21" s="224"/>
      <c r="Q21" s="224"/>
      <c r="R21" s="224"/>
      <c r="S21" s="224"/>
      <c r="T21" s="254"/>
      <c r="U21" s="254"/>
      <c r="V21" s="254"/>
      <c r="W21" s="254"/>
      <c r="X21" s="254"/>
      <c r="Y21" s="254"/>
      <c r="Z21" s="254"/>
      <c r="AA21" s="254"/>
    </row>
    <row r="22" spans="2:27" ht="15" customHeight="1">
      <c r="B22" s="13"/>
      <c r="C22" s="129" t="str">
        <f>IFERROR(VLOOKUP($B22,Roles!$A$2:$C$54,2,FALSE),"")</f>
        <v/>
      </c>
      <c r="D22" s="14"/>
      <c r="E22" s="132" t="str">
        <f>IFERROR(VLOOKUP($B22,Roles!$A$2:$C$54,3,FALSE),"")</f>
        <v/>
      </c>
      <c r="F22" s="15"/>
      <c r="G22" s="116" t="str">
        <f t="shared" si="0"/>
        <v/>
      </c>
      <c r="K22" s="224"/>
      <c r="L22" s="224"/>
      <c r="M22" s="224"/>
      <c r="N22" s="224"/>
      <c r="O22" s="224"/>
      <c r="P22" s="224"/>
      <c r="Q22" s="224"/>
      <c r="R22" s="224"/>
      <c r="S22" s="224"/>
      <c r="T22" s="254"/>
      <c r="U22" s="254"/>
      <c r="V22" s="254"/>
      <c r="W22" s="254"/>
      <c r="X22" s="254"/>
      <c r="Y22" s="254"/>
      <c r="Z22" s="254"/>
      <c r="AA22" s="254"/>
    </row>
    <row r="23" spans="2:27" ht="15" customHeight="1">
      <c r="B23" s="13"/>
      <c r="C23" s="129" t="str">
        <f>IFERROR(VLOOKUP($B23,Roles!$A$2:$C$54,2,FALSE),"")</f>
        <v/>
      </c>
      <c r="D23" s="14"/>
      <c r="E23" s="132" t="str">
        <f>IFERROR(VLOOKUP($B23,Roles!$A$2:$C$54,3,FALSE),"")</f>
        <v/>
      </c>
      <c r="F23" s="15"/>
      <c r="G23" s="116" t="str">
        <f t="shared" si="0"/>
        <v/>
      </c>
      <c r="K23" s="224"/>
      <c r="L23" s="224"/>
      <c r="M23" s="224"/>
      <c r="N23" s="224"/>
      <c r="O23" s="224"/>
      <c r="P23" s="224"/>
      <c r="Q23" s="224"/>
      <c r="R23" s="224"/>
      <c r="S23" s="224"/>
      <c r="T23" s="254"/>
      <c r="U23" s="254"/>
      <c r="V23" s="254"/>
      <c r="W23" s="254"/>
      <c r="X23" s="254"/>
      <c r="Y23" s="254"/>
      <c r="Z23" s="254"/>
      <c r="AA23" s="254"/>
    </row>
    <row r="24" spans="2:27" ht="15" customHeight="1">
      <c r="B24" s="13"/>
      <c r="C24" s="129" t="str">
        <f>IFERROR(VLOOKUP($B24,Roles!$A$2:$C$54,2,FALSE),"")</f>
        <v/>
      </c>
      <c r="D24" s="14"/>
      <c r="E24" s="132" t="str">
        <f>IFERROR(VLOOKUP($B24,Roles!$A$2:$C$54,3,FALSE),"")</f>
        <v/>
      </c>
      <c r="F24" s="15"/>
      <c r="G24" s="116" t="str">
        <f t="shared" si="0"/>
        <v/>
      </c>
      <c r="K24" s="224"/>
      <c r="L24" s="224"/>
      <c r="M24" s="224"/>
      <c r="N24" s="224"/>
      <c r="O24" s="224"/>
      <c r="P24" s="224"/>
      <c r="Q24" s="224"/>
      <c r="R24" s="224"/>
      <c r="S24" s="224"/>
      <c r="T24" s="254"/>
      <c r="U24" s="254"/>
      <c r="V24" s="254"/>
      <c r="W24" s="254"/>
      <c r="X24" s="254"/>
      <c r="Y24" s="254"/>
      <c r="Z24" s="254"/>
      <c r="AA24" s="254"/>
    </row>
    <row r="25" spans="2:27" ht="15" customHeight="1">
      <c r="B25" s="13"/>
      <c r="C25" s="129" t="str">
        <f>IFERROR(VLOOKUP($B25,Roles!$A$2:$C$54,2,FALSE),"")</f>
        <v/>
      </c>
      <c r="D25" s="14"/>
      <c r="E25" s="132" t="str">
        <f>IFERROR(VLOOKUP($B25,Roles!$A$2:$C$54,3,FALSE),"")</f>
        <v/>
      </c>
      <c r="F25" s="15"/>
      <c r="G25" s="116" t="str">
        <f t="shared" si="0"/>
        <v/>
      </c>
      <c r="K25" s="224"/>
      <c r="L25" s="224"/>
      <c r="M25" s="224"/>
      <c r="N25" s="224"/>
      <c r="O25" s="224"/>
      <c r="P25" s="224"/>
      <c r="Q25" s="224"/>
      <c r="R25" s="224"/>
      <c r="S25" s="224"/>
      <c r="T25" s="254"/>
      <c r="U25" s="254"/>
      <c r="V25" s="254"/>
      <c r="W25" s="254"/>
      <c r="X25" s="254"/>
      <c r="Y25" s="254"/>
      <c r="Z25" s="254"/>
      <c r="AA25" s="254"/>
    </row>
    <row r="26" spans="2:27" ht="15" customHeight="1">
      <c r="B26" s="13"/>
      <c r="C26" s="129" t="str">
        <f>IFERROR(VLOOKUP($B26,Roles!$A$2:$C$54,2,FALSE),"")</f>
        <v/>
      </c>
      <c r="D26" s="14"/>
      <c r="E26" s="132" t="str">
        <f>IFERROR(VLOOKUP($B26,Roles!$A$2:$C$54,3,FALSE),"")</f>
        <v/>
      </c>
      <c r="F26" s="15"/>
      <c r="G26" s="116" t="str">
        <f t="shared" si="0"/>
        <v/>
      </c>
      <c r="K26" s="224"/>
      <c r="L26" s="224"/>
      <c r="M26" s="224"/>
      <c r="N26" s="224"/>
      <c r="O26" s="224"/>
      <c r="P26" s="224"/>
      <c r="Q26" s="224"/>
      <c r="R26" s="224"/>
      <c r="S26" s="224"/>
      <c r="T26" s="254"/>
      <c r="U26" s="254"/>
      <c r="V26" s="254"/>
      <c r="W26" s="254"/>
      <c r="X26" s="254"/>
      <c r="Y26" s="254"/>
      <c r="Z26" s="254"/>
      <c r="AA26" s="254"/>
    </row>
    <row r="27" spans="2:27" ht="12.75" customHeight="1">
      <c r="B27" s="13"/>
      <c r="C27" s="129" t="str">
        <f>IFERROR(VLOOKUP($B27,Roles!$A$2:$C$54,2,FALSE),"")</f>
        <v/>
      </c>
      <c r="D27" s="14"/>
      <c r="E27" s="132" t="str">
        <f>IFERROR(VLOOKUP($B27,Roles!$A$2:$C$54,3,FALSE),"")</f>
        <v/>
      </c>
      <c r="F27" s="15"/>
      <c r="G27" s="116" t="str">
        <f t="shared" si="0"/>
        <v/>
      </c>
      <c r="K27" s="224"/>
      <c r="L27" s="224"/>
      <c r="M27" s="224"/>
      <c r="N27" s="224"/>
      <c r="O27" s="224"/>
      <c r="P27" s="224"/>
      <c r="Q27" s="224"/>
      <c r="R27" s="224"/>
      <c r="S27" s="224"/>
      <c r="T27" s="254"/>
      <c r="U27" s="254"/>
      <c r="V27" s="254"/>
      <c r="W27" s="254"/>
      <c r="X27" s="254"/>
      <c r="Y27" s="254"/>
      <c r="Z27" s="254"/>
      <c r="AA27" s="254"/>
    </row>
    <row r="28" spans="2:27">
      <c r="B28" s="13"/>
      <c r="C28" s="129" t="str">
        <f>IFERROR(VLOOKUP($B28,Roles!$A$2:$C$54,2,FALSE),"")</f>
        <v/>
      </c>
      <c r="D28" s="14"/>
      <c r="E28" s="132" t="str">
        <f>IFERROR(VLOOKUP($B28,Roles!$A$2:$C$54,3,FALSE),"")</f>
        <v/>
      </c>
      <c r="F28" s="15"/>
      <c r="G28" s="116" t="str">
        <f t="shared" si="0"/>
        <v/>
      </c>
      <c r="K28" s="224"/>
      <c r="L28" s="224"/>
      <c r="M28" s="224"/>
      <c r="N28" s="224"/>
      <c r="O28" s="224"/>
      <c r="P28" s="224"/>
      <c r="Q28" s="224"/>
      <c r="R28" s="224"/>
      <c r="S28" s="224"/>
      <c r="T28" s="254"/>
      <c r="U28" s="254"/>
      <c r="V28" s="254"/>
      <c r="W28" s="254"/>
      <c r="X28" s="254"/>
      <c r="Y28" s="254"/>
      <c r="Z28" s="254"/>
      <c r="AA28" s="254"/>
    </row>
    <row r="29" spans="2:27" ht="16.5" customHeight="1">
      <c r="B29" s="13"/>
      <c r="C29" s="129" t="str">
        <f>IFERROR(VLOOKUP($B29,Roles!$A$2:$C$54,2,FALSE),"")</f>
        <v/>
      </c>
      <c r="D29" s="14"/>
      <c r="E29" s="132" t="str">
        <f>IFERROR(VLOOKUP($B29,Roles!$A$2:$C$54,3,FALSE),"")</f>
        <v/>
      </c>
      <c r="F29" s="15"/>
      <c r="G29" s="116" t="str">
        <f t="shared" si="0"/>
        <v/>
      </c>
      <c r="K29" s="224"/>
      <c r="L29" s="224"/>
      <c r="M29" s="224"/>
      <c r="N29" s="224"/>
      <c r="O29" s="224"/>
      <c r="P29" s="224"/>
      <c r="Q29" s="224"/>
      <c r="R29" s="224"/>
      <c r="S29" s="224"/>
      <c r="T29" s="254"/>
      <c r="U29" s="254"/>
      <c r="V29" s="254"/>
      <c r="W29" s="254"/>
      <c r="X29" s="254"/>
      <c r="Y29" s="254"/>
      <c r="Z29" s="254"/>
      <c r="AA29" s="254"/>
    </row>
    <row r="30" spans="2:27" ht="15" customHeight="1">
      <c r="B30" s="13"/>
      <c r="C30" s="129" t="str">
        <f>IFERROR(VLOOKUP($B30,Roles!$A$2:$C$54,2,FALSE),"")</f>
        <v/>
      </c>
      <c r="D30" s="14"/>
      <c r="E30" s="132" t="str">
        <f>IFERROR(VLOOKUP($B30,Roles!$A$2:$C$54,3,FALSE),"")</f>
        <v/>
      </c>
      <c r="F30" s="15"/>
      <c r="G30" s="116" t="str">
        <f t="shared" si="0"/>
        <v/>
      </c>
      <c r="K30" s="224"/>
      <c r="L30" s="224"/>
      <c r="M30" s="224"/>
      <c r="N30" s="224"/>
      <c r="O30" s="224"/>
      <c r="P30" s="224"/>
      <c r="Q30" s="224"/>
      <c r="R30" s="224"/>
      <c r="S30" s="224"/>
      <c r="T30" s="254"/>
      <c r="U30" s="254"/>
      <c r="V30" s="254"/>
      <c r="W30" s="254"/>
      <c r="X30" s="254"/>
      <c r="Y30" s="254"/>
      <c r="Z30" s="254"/>
      <c r="AA30" s="254"/>
    </row>
    <row r="31" spans="2:27" ht="15" customHeight="1">
      <c r="B31" s="13"/>
      <c r="C31" s="129" t="str">
        <f>IFERROR(VLOOKUP($B31,Roles!$A$2:$C$54,2,FALSE),"")</f>
        <v/>
      </c>
      <c r="D31" s="14"/>
      <c r="E31" s="132" t="str">
        <f>IFERROR(VLOOKUP($B31,Roles!$A$2:$C$54,3,FALSE),"")</f>
        <v/>
      </c>
      <c r="F31" s="15"/>
      <c r="G31" s="116" t="str">
        <f t="shared" si="0"/>
        <v/>
      </c>
      <c r="K31" s="224"/>
      <c r="L31" s="224"/>
      <c r="M31" s="224"/>
      <c r="N31" s="224"/>
      <c r="O31" s="224"/>
      <c r="P31" s="224"/>
      <c r="Q31" s="224"/>
      <c r="R31" s="224"/>
      <c r="S31" s="224"/>
      <c r="T31" s="254"/>
      <c r="U31" s="254"/>
      <c r="V31" s="254"/>
      <c r="W31" s="254"/>
      <c r="X31" s="254"/>
      <c r="Y31" s="254"/>
      <c r="Z31" s="254"/>
      <c r="AA31" s="254"/>
    </row>
    <row r="32" spans="2:27" ht="15" customHeight="1" thickBot="1">
      <c r="B32" s="16"/>
      <c r="C32" s="133" t="str">
        <f>IFERROR(VLOOKUP($B32,Roles!$A$2:$C$54,2,FALSE),"")</f>
        <v/>
      </c>
      <c r="D32" s="17"/>
      <c r="E32" s="134" t="str">
        <f>IFERROR(VLOOKUP($B32,Roles!$A$2:$C$54,3,FALSE),"")</f>
        <v/>
      </c>
      <c r="F32" s="18"/>
      <c r="G32" s="135" t="str">
        <f t="shared" si="0"/>
        <v/>
      </c>
      <c r="K32" s="224"/>
      <c r="L32" s="224"/>
      <c r="M32" s="224"/>
      <c r="N32" s="224"/>
      <c r="O32" s="224"/>
      <c r="P32" s="224"/>
      <c r="Q32" s="224"/>
      <c r="R32" s="224"/>
      <c r="S32" s="224"/>
      <c r="T32" s="254"/>
      <c r="U32" s="254"/>
      <c r="V32" s="254"/>
      <c r="W32" s="254"/>
      <c r="X32" s="254"/>
      <c r="Y32" s="254"/>
      <c r="Z32" s="254"/>
      <c r="AA32" s="254"/>
    </row>
    <row r="33" spans="1:27" ht="21" customHeight="1" thickTop="1">
      <c r="B33" s="136" t="s">
        <v>12</v>
      </c>
      <c r="C33" s="137"/>
      <c r="D33" s="137"/>
      <c r="E33" s="137"/>
      <c r="F33" s="138"/>
      <c r="G33" s="139">
        <f>SUM(G10:G32)</f>
        <v>0</v>
      </c>
      <c r="K33" s="224"/>
      <c r="L33" s="224"/>
      <c r="M33" s="224"/>
      <c r="N33" s="224"/>
      <c r="O33" s="224"/>
      <c r="P33" s="224"/>
      <c r="Q33" s="224"/>
      <c r="R33" s="224"/>
      <c r="S33" s="224"/>
      <c r="T33" s="254"/>
      <c r="U33" s="254"/>
      <c r="V33" s="254"/>
      <c r="W33" s="254"/>
      <c r="X33" s="254"/>
      <c r="Y33" s="254"/>
      <c r="Z33" s="254"/>
      <c r="AA33" s="254"/>
    </row>
    <row r="34" spans="1:27" ht="21" customHeight="1">
      <c r="B34" s="140" t="s">
        <v>13</v>
      </c>
      <c r="C34" s="141"/>
      <c r="D34" s="141"/>
      <c r="E34" s="141"/>
      <c r="F34" s="142"/>
      <c r="G34" s="143">
        <f>G33*0.225</f>
        <v>0</v>
      </c>
      <c r="K34" s="224"/>
      <c r="L34" s="224"/>
      <c r="M34" s="224"/>
      <c r="N34" s="224"/>
      <c r="O34" s="224"/>
      <c r="P34" s="224"/>
      <c r="Q34" s="224"/>
      <c r="R34" s="224"/>
      <c r="S34" s="224"/>
      <c r="T34" s="254"/>
      <c r="U34" s="254"/>
      <c r="V34" s="254"/>
      <c r="W34" s="254"/>
      <c r="X34" s="254"/>
      <c r="Y34" s="254"/>
      <c r="Z34" s="254"/>
      <c r="AA34" s="254"/>
    </row>
    <row r="35" spans="1:27" ht="21" customHeight="1">
      <c r="B35" s="144" t="s">
        <v>14</v>
      </c>
      <c r="C35" s="145"/>
      <c r="D35" s="145"/>
      <c r="E35" s="93" t="s">
        <v>15</v>
      </c>
      <c r="F35" s="146">
        <f>SUM(F10:F32)</f>
        <v>0</v>
      </c>
      <c r="G35" s="147">
        <f>SUM(G33,G34)</f>
        <v>0</v>
      </c>
      <c r="K35" s="224"/>
      <c r="L35" s="224"/>
      <c r="M35" s="224"/>
      <c r="N35" s="224"/>
      <c r="O35" s="224"/>
      <c r="P35" s="224"/>
      <c r="Q35" s="224"/>
      <c r="R35" s="224"/>
      <c r="S35" s="224"/>
      <c r="T35" s="254"/>
      <c r="U35" s="254"/>
      <c r="V35" s="254"/>
      <c r="W35" s="254"/>
      <c r="X35" s="254"/>
      <c r="Y35" s="254"/>
      <c r="Z35" s="254"/>
      <c r="AA35" s="254"/>
    </row>
    <row r="36" spans="1:27" ht="19.5" customHeight="1">
      <c r="K36" s="224"/>
      <c r="L36" s="224"/>
      <c r="M36" s="224"/>
      <c r="N36" s="224"/>
      <c r="O36" s="224"/>
      <c r="P36" s="224"/>
      <c r="Q36" s="224"/>
      <c r="R36" s="224"/>
      <c r="S36" s="224"/>
      <c r="T36" s="254"/>
      <c r="U36" s="254"/>
      <c r="V36" s="254"/>
      <c r="W36" s="254"/>
      <c r="X36" s="254"/>
      <c r="Y36" s="254"/>
      <c r="Z36" s="254"/>
      <c r="AA36" s="254"/>
    </row>
    <row r="37" spans="1:27" ht="57" customHeight="1">
      <c r="B37" s="96" t="s">
        <v>16</v>
      </c>
      <c r="C37" s="96" t="s">
        <v>39</v>
      </c>
      <c r="D37" s="71" t="s">
        <v>8</v>
      </c>
      <c r="E37" s="205" t="s">
        <v>18</v>
      </c>
      <c r="F37" s="255"/>
      <c r="G37" s="97" t="s">
        <v>11</v>
      </c>
      <c r="K37" s="224"/>
      <c r="L37" s="224"/>
      <c r="M37" s="224"/>
      <c r="N37" s="224"/>
      <c r="O37" s="224"/>
      <c r="P37" s="224"/>
      <c r="Q37" s="224"/>
      <c r="R37" s="224"/>
      <c r="S37" s="224"/>
      <c r="T37" s="254"/>
      <c r="U37" s="254"/>
      <c r="V37" s="254"/>
      <c r="W37" s="254"/>
      <c r="X37" s="254"/>
      <c r="Y37" s="254"/>
      <c r="Z37" s="254"/>
      <c r="AA37" s="254"/>
    </row>
    <row r="38" spans="1:27" ht="15" customHeight="1">
      <c r="B38" s="148" t="s">
        <v>40</v>
      </c>
      <c r="C38" s="19"/>
      <c r="D38" s="10"/>
      <c r="E38" s="212">
        <v>760</v>
      </c>
      <c r="F38" s="271"/>
      <c r="G38" s="149">
        <f>IFERROR(C38*E38,"")</f>
        <v>0</v>
      </c>
      <c r="K38" s="224"/>
      <c r="L38" s="224"/>
      <c r="M38" s="224"/>
      <c r="N38" s="224"/>
      <c r="O38" s="224"/>
      <c r="P38" s="224"/>
      <c r="Q38" s="224"/>
      <c r="R38" s="224"/>
      <c r="S38" s="224"/>
      <c r="T38" s="254"/>
      <c r="U38" s="254"/>
      <c r="V38" s="254"/>
      <c r="W38" s="254"/>
      <c r="X38" s="254"/>
      <c r="Y38" s="254"/>
      <c r="Z38" s="254"/>
      <c r="AA38" s="254"/>
    </row>
    <row r="39" spans="1:27" ht="15" customHeight="1">
      <c r="B39" s="150" t="s">
        <v>41</v>
      </c>
      <c r="C39" s="20"/>
      <c r="D39" s="13"/>
      <c r="E39" s="204">
        <v>12309.69</v>
      </c>
      <c r="F39" s="272"/>
      <c r="G39" s="151">
        <f>IFERROR(C39*E39,"")</f>
        <v>0</v>
      </c>
      <c r="K39" s="224"/>
      <c r="L39" s="224"/>
      <c r="M39" s="224"/>
      <c r="N39" s="224"/>
      <c r="O39" s="224"/>
      <c r="P39" s="224"/>
      <c r="Q39" s="224"/>
      <c r="R39" s="224"/>
      <c r="S39" s="224"/>
      <c r="T39" s="254"/>
      <c r="U39" s="254"/>
      <c r="V39" s="254"/>
      <c r="W39" s="254"/>
      <c r="X39" s="254"/>
      <c r="Y39" s="254"/>
      <c r="Z39" s="254"/>
      <c r="AA39" s="254"/>
    </row>
    <row r="40" spans="1:27" ht="19.5" customHeight="1">
      <c r="K40" s="224"/>
      <c r="L40" s="224"/>
      <c r="M40" s="224"/>
      <c r="N40" s="224"/>
      <c r="O40" s="224"/>
      <c r="P40" s="224"/>
      <c r="Q40" s="224"/>
      <c r="R40" s="224"/>
      <c r="S40" s="224"/>
      <c r="T40" s="254"/>
      <c r="U40" s="254"/>
      <c r="V40" s="254"/>
      <c r="W40" s="254"/>
      <c r="X40" s="254"/>
      <c r="Y40" s="254"/>
      <c r="Z40" s="254"/>
      <c r="AA40" s="254"/>
    </row>
    <row r="41" spans="1:27" ht="69.599999999999994">
      <c r="B41" s="96" t="s">
        <v>21</v>
      </c>
      <c r="C41" s="96" t="s">
        <v>42</v>
      </c>
      <c r="D41" s="71" t="s">
        <v>8</v>
      </c>
      <c r="E41" s="205" t="s">
        <v>18</v>
      </c>
      <c r="F41" s="255"/>
      <c r="G41" s="97" t="s">
        <v>11</v>
      </c>
      <c r="K41" s="224"/>
      <c r="L41" s="224"/>
      <c r="M41" s="224"/>
      <c r="N41" s="224"/>
      <c r="O41" s="224"/>
      <c r="P41" s="224"/>
      <c r="Q41" s="224"/>
      <c r="R41" s="224"/>
      <c r="S41" s="224"/>
      <c r="T41" s="254"/>
      <c r="U41" s="254"/>
      <c r="V41" s="254"/>
      <c r="W41" s="254"/>
      <c r="X41" s="254"/>
      <c r="Y41" s="254"/>
      <c r="Z41" s="254"/>
      <c r="AA41" s="254"/>
    </row>
    <row r="42" spans="1:27" ht="15" customHeight="1">
      <c r="B42" s="148" t="s">
        <v>43</v>
      </c>
      <c r="C42" s="21"/>
      <c r="D42" s="11"/>
      <c r="E42" s="215">
        <v>414968.06</v>
      </c>
      <c r="F42" s="273"/>
      <c r="G42" s="152">
        <f>E42*C42</f>
        <v>0</v>
      </c>
      <c r="K42" s="224"/>
      <c r="L42" s="224"/>
      <c r="M42" s="224"/>
      <c r="N42" s="224"/>
      <c r="O42" s="224"/>
      <c r="P42" s="224"/>
      <c r="Q42" s="224"/>
      <c r="R42" s="224"/>
      <c r="S42" s="224"/>
    </row>
    <row r="43" spans="1:27" ht="15" customHeight="1">
      <c r="A43" s="153" t="s">
        <v>44</v>
      </c>
      <c r="B43" s="154" t="s">
        <v>45</v>
      </c>
      <c r="C43" s="22"/>
      <c r="D43" s="14"/>
      <c r="E43" s="213">
        <v>259672</v>
      </c>
      <c r="F43" s="274"/>
      <c r="G43" s="152">
        <f>E43*C43</f>
        <v>0</v>
      </c>
      <c r="K43" s="224"/>
      <c r="L43" s="224"/>
      <c r="M43" s="224"/>
      <c r="N43" s="224"/>
      <c r="O43" s="224"/>
      <c r="P43" s="224"/>
      <c r="Q43" s="224"/>
      <c r="R43" s="224"/>
      <c r="S43" s="224"/>
    </row>
    <row r="44" spans="1:27" ht="15" customHeight="1">
      <c r="B44" s="150" t="s">
        <v>46</v>
      </c>
      <c r="C44" s="23"/>
      <c r="D44" s="14"/>
      <c r="E44" s="209">
        <v>414968.06</v>
      </c>
      <c r="F44" s="275"/>
      <c r="G44" s="155">
        <f>E44*C44</f>
        <v>0</v>
      </c>
      <c r="H44" s="106">
        <f>SUM(E42:E44)</f>
        <v>1089608.1200000001</v>
      </c>
      <c r="I44" s="106">
        <f>SUM(F42:F44)</f>
        <v>0</v>
      </c>
      <c r="K44" s="106"/>
      <c r="L44" s="106"/>
      <c r="M44" s="106"/>
      <c r="N44" s="106"/>
      <c r="O44" s="106"/>
      <c r="P44" s="106"/>
      <c r="Q44" s="106"/>
      <c r="R44" s="106"/>
    </row>
    <row r="45" spans="1:27" ht="21" customHeight="1">
      <c r="B45" s="110" t="s">
        <v>26</v>
      </c>
      <c r="C45" s="111"/>
      <c r="D45" s="111"/>
      <c r="E45" s="112"/>
      <c r="F45" s="113"/>
      <c r="G45" s="114">
        <f>SUM(G38:G39)+SUM(G42:G44)</f>
        <v>0</v>
      </c>
      <c r="H45" s="106">
        <f>SUM(B42:B44)</f>
        <v>0</v>
      </c>
      <c r="I45" s="106">
        <f>SUM(C42:C44)</f>
        <v>0</v>
      </c>
      <c r="K45" s="106"/>
      <c r="L45" s="106"/>
      <c r="M45" s="106"/>
      <c r="N45" s="106"/>
      <c r="O45" s="106"/>
      <c r="P45" s="106"/>
      <c r="Q45" s="106"/>
      <c r="R45" s="106"/>
    </row>
    <row r="46" spans="1:27" ht="19.5" customHeight="1">
      <c r="K46" s="106"/>
      <c r="L46" s="106"/>
      <c r="M46" s="106"/>
      <c r="N46" s="106"/>
      <c r="O46" s="106"/>
      <c r="P46" s="106"/>
      <c r="Q46" s="106"/>
      <c r="R46" s="106"/>
    </row>
    <row r="47" spans="1:27" ht="38.450000000000003">
      <c r="B47" s="96" t="s">
        <v>27</v>
      </c>
      <c r="C47" s="206" t="s">
        <v>18</v>
      </c>
      <c r="D47" s="256"/>
      <c r="E47" s="256"/>
      <c r="F47" s="257"/>
      <c r="G47" s="97" t="s">
        <v>11</v>
      </c>
      <c r="K47" s="106"/>
      <c r="L47" s="106"/>
      <c r="M47" s="106"/>
      <c r="N47" s="106"/>
      <c r="O47" s="106"/>
      <c r="P47" s="106"/>
      <c r="Q47" s="106"/>
      <c r="R47" s="106"/>
    </row>
    <row r="48" spans="1:27" ht="15" customHeight="1">
      <c r="B48" s="148" t="s">
        <v>28</v>
      </c>
      <c r="C48" s="207" t="str">
        <f>"25% on "&amp;F35&amp;" FTE"</f>
        <v>25% on 0 FTE</v>
      </c>
      <c r="D48" s="258"/>
      <c r="E48" s="258"/>
      <c r="F48" s="259"/>
      <c r="G48" s="116">
        <f>SUM(G35*0.25)</f>
        <v>0</v>
      </c>
      <c r="K48" s="106"/>
      <c r="L48" s="106"/>
      <c r="M48" s="106"/>
      <c r="N48" s="106"/>
      <c r="O48" s="106"/>
      <c r="P48" s="106"/>
      <c r="Q48" s="106"/>
      <c r="R48" s="106"/>
    </row>
    <row r="49" spans="2:18" ht="15" customHeight="1">
      <c r="B49" s="156" t="s">
        <v>29</v>
      </c>
      <c r="C49" s="201" t="str">
        <f>"25% on "&amp;I45&amp;" FTE"</f>
        <v>25% on 0 FTE</v>
      </c>
      <c r="D49" s="260"/>
      <c r="E49" s="260"/>
      <c r="F49" s="261"/>
      <c r="G49" s="118">
        <f>SUM(G42:G44)*0.25</f>
        <v>0</v>
      </c>
      <c r="K49" s="106"/>
      <c r="L49" s="106"/>
      <c r="M49" s="106"/>
      <c r="N49" s="106"/>
      <c r="O49" s="106"/>
      <c r="P49" s="106"/>
      <c r="Q49" s="106"/>
      <c r="R49" s="106"/>
    </row>
    <row r="50" spans="2:18" ht="21" customHeight="1">
      <c r="B50" s="157" t="s">
        <v>30</v>
      </c>
      <c r="C50" s="208"/>
      <c r="D50" s="262"/>
      <c r="E50" s="120"/>
      <c r="F50" s="121"/>
      <c r="G50" s="122">
        <f>SUM(G48:G49)</f>
        <v>0</v>
      </c>
    </row>
    <row r="51" spans="2:18" ht="15" customHeight="1"/>
    <row r="52" spans="2:18" ht="20.100000000000001" customHeight="1">
      <c r="B52" s="210" t="s">
        <v>31</v>
      </c>
      <c r="C52" s="211"/>
      <c r="D52" s="211"/>
      <c r="E52" s="211"/>
      <c r="F52" s="211"/>
      <c r="G52" s="123">
        <f>SUM(G35,G45,G50)</f>
        <v>0</v>
      </c>
    </row>
    <row r="53" spans="2:18" ht="25.15">
      <c r="B53" s="124" t="s">
        <v>32</v>
      </c>
    </row>
    <row r="54" spans="2:18" ht="27" customHeight="1">
      <c r="B54" s="203"/>
      <c r="C54" s="263"/>
      <c r="D54" s="263"/>
      <c r="E54" s="263"/>
      <c r="F54" s="263"/>
      <c r="G54" s="264"/>
    </row>
    <row r="55" spans="2:18" ht="15" customHeight="1">
      <c r="B55" s="265"/>
      <c r="C55" s="266"/>
      <c r="D55" s="266"/>
      <c r="E55" s="266"/>
      <c r="F55" s="266"/>
      <c r="G55" s="267"/>
    </row>
    <row r="56" spans="2:18" ht="15" customHeight="1">
      <c r="B56" s="265"/>
      <c r="C56" s="266"/>
      <c r="D56" s="266"/>
      <c r="E56" s="266"/>
      <c r="F56" s="266"/>
      <c r="G56" s="267"/>
    </row>
    <row r="57" spans="2:18" ht="15" customHeight="1">
      <c r="B57" s="265"/>
      <c r="C57" s="266"/>
      <c r="D57" s="266"/>
      <c r="E57" s="266"/>
      <c r="F57" s="266"/>
      <c r="G57" s="267"/>
    </row>
    <row r="58" spans="2:18" ht="15" customHeight="1">
      <c r="B58" s="268"/>
      <c r="C58" s="269"/>
      <c r="D58" s="269"/>
      <c r="E58" s="269"/>
      <c r="F58" s="269"/>
      <c r="G58" s="270"/>
    </row>
  </sheetData>
  <sheetProtection algorithmName="SHA-512" hashValue="LfZxDSUzmb6eACmWdghlmDmPhrNF4wzc4B5cZGLLndJ5LAJyzypXoDXsEg9TwUF3TPITRvfH/YpR+qUs4HjRKw==" saltValue="9PT1HJUyninUKIaYyJ5AfQ==" spinCount="100000" sheet="1" objects="1" scenarios="1"/>
  <mergeCells count="18">
    <mergeCell ref="T6:AA41"/>
    <mergeCell ref="F8:H8"/>
    <mergeCell ref="E37:F37"/>
    <mergeCell ref="E38:F38"/>
    <mergeCell ref="E39:F39"/>
    <mergeCell ref="D4:E6"/>
    <mergeCell ref="F4:G6"/>
    <mergeCell ref="K9:S43"/>
    <mergeCell ref="C48:F48"/>
    <mergeCell ref="C49:F49"/>
    <mergeCell ref="C50:D50"/>
    <mergeCell ref="B54:G58"/>
    <mergeCell ref="E41:F41"/>
    <mergeCell ref="E42:F42"/>
    <mergeCell ref="E43:F43"/>
    <mergeCell ref="E44:F44"/>
    <mergeCell ref="C47:F47"/>
    <mergeCell ref="B52:F52"/>
  </mergeCells>
  <dataValidations count="1">
    <dataValidation type="list" allowBlank="1" showInputMessage="1" showErrorMessage="1" sqref="C5" xr:uid="{E869BBD9-574D-42B1-A0C5-59B885458809}">
      <formula1>"FHT, NPLC, CHC, IPHCO"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AF26460-F2D5-4E64-A2E1-14CDD010E974}">
          <x14:formula1>
            <xm:f>Roles!$A$2:$A$53</xm:f>
          </x14:formula1>
          <xm:sqref>B10:B32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9ED86-B147-44F7-99F4-F3C62C041149}">
  <sheetPr>
    <tabColor rgb="FF0000CC"/>
  </sheetPr>
  <dimension ref="A1:AC166"/>
  <sheetViews>
    <sheetView workbookViewId="0">
      <selection activeCell="B4" sqref="B4"/>
    </sheetView>
  </sheetViews>
  <sheetFormatPr defaultColWidth="9.140625" defaultRowHeight="17.45"/>
  <cols>
    <col min="1" max="1" width="2.7109375" style="163" customWidth="1"/>
    <col min="2" max="3" width="38.140625" style="24" customWidth="1"/>
    <col min="4" max="4" width="30.85546875" style="24" customWidth="1"/>
    <col min="5" max="5" width="46.42578125" style="24" customWidth="1"/>
    <col min="6" max="6" width="20" style="24" customWidth="1"/>
    <col min="7" max="7" width="3.140625" style="24" customWidth="1"/>
    <col min="8" max="8" width="9.140625" style="163" customWidth="1"/>
    <col min="9" max="9" width="7.42578125" style="163" customWidth="1"/>
    <col min="10" max="10" width="31.140625" style="163" bestFit="1" customWidth="1"/>
    <col min="11" max="11" width="5" style="163" customWidth="1"/>
    <col min="12" max="12" width="11.42578125" style="163" customWidth="1"/>
    <col min="13" max="13" width="16.42578125" style="163" hidden="1" customWidth="1"/>
    <col min="14" max="14" width="3.42578125" style="163" hidden="1" customWidth="1"/>
    <col min="15" max="15" width="5.42578125" style="163" customWidth="1"/>
    <col min="16" max="29" width="9.140625" style="163"/>
    <col min="30" max="16384" width="9.140625" style="24"/>
  </cols>
  <sheetData>
    <row r="1" spans="2:21" s="163" customFormat="1" ht="22.15">
      <c r="B1" s="164"/>
      <c r="C1" s="165"/>
      <c r="D1" s="166"/>
      <c r="E1" s="167"/>
      <c r="F1" s="166"/>
      <c r="G1" s="166"/>
      <c r="H1" s="276"/>
      <c r="I1" s="276"/>
      <c r="J1" s="166"/>
      <c r="K1" s="166"/>
      <c r="L1" s="166"/>
      <c r="M1" s="166"/>
      <c r="N1" s="166"/>
      <c r="O1" s="166"/>
    </row>
    <row r="2" spans="2:21" ht="15.75" customHeight="1">
      <c r="B2" s="247" t="s">
        <v>48</v>
      </c>
      <c r="C2" s="250" t="s">
        <v>49</v>
      </c>
      <c r="D2" s="249" t="s">
        <v>50</v>
      </c>
      <c r="E2" s="251" t="s">
        <v>51</v>
      </c>
      <c r="F2" s="249" t="s">
        <v>31</v>
      </c>
      <c r="G2" s="276"/>
      <c r="H2" s="277"/>
    </row>
    <row r="3" spans="2:21" ht="57" customHeight="1" thickBot="1">
      <c r="B3" s="248"/>
      <c r="C3" s="248"/>
      <c r="D3" s="248"/>
      <c r="E3" s="252"/>
      <c r="F3" s="248"/>
      <c r="G3" s="276"/>
      <c r="H3" s="277"/>
    </row>
    <row r="4" spans="2:21">
      <c r="B4" s="173"/>
      <c r="C4" s="173"/>
      <c r="D4" s="173"/>
      <c r="E4" s="173"/>
      <c r="F4" s="174"/>
      <c r="G4" s="166"/>
      <c r="H4" s="166"/>
    </row>
    <row r="5" spans="2:21">
      <c r="B5" s="175"/>
      <c r="C5" s="175"/>
      <c r="D5" s="175"/>
      <c r="E5" s="175"/>
      <c r="F5" s="176"/>
      <c r="G5" s="166"/>
      <c r="H5" s="166"/>
    </row>
    <row r="6" spans="2:21">
      <c r="B6" s="175"/>
      <c r="C6" s="175"/>
      <c r="D6" s="175"/>
      <c r="E6" s="175"/>
      <c r="F6" s="176"/>
      <c r="G6" s="166"/>
      <c r="H6" s="166"/>
    </row>
    <row r="7" spans="2:21">
      <c r="B7" s="175"/>
      <c r="C7" s="175"/>
      <c r="D7" s="175"/>
      <c r="E7" s="175"/>
      <c r="F7" s="176"/>
      <c r="G7" s="166"/>
      <c r="H7" s="166"/>
    </row>
    <row r="8" spans="2:21">
      <c r="B8" s="175"/>
      <c r="C8" s="175"/>
      <c r="D8" s="175"/>
      <c r="E8" s="175"/>
      <c r="F8" s="176"/>
      <c r="G8" s="166"/>
      <c r="H8" s="166"/>
    </row>
    <row r="9" spans="2:21">
      <c r="B9" s="175"/>
      <c r="C9" s="175"/>
      <c r="D9" s="175"/>
      <c r="E9" s="175"/>
      <c r="F9" s="177"/>
      <c r="G9" s="166"/>
      <c r="H9" s="166"/>
    </row>
    <row r="10" spans="2:21">
      <c r="B10" s="175"/>
      <c r="C10" s="175"/>
      <c r="D10" s="175"/>
      <c r="E10" s="175"/>
      <c r="F10" s="177"/>
      <c r="G10" s="166"/>
      <c r="H10" s="166"/>
    </row>
    <row r="11" spans="2:21">
      <c r="B11" s="175"/>
      <c r="C11" s="175"/>
      <c r="D11" s="175"/>
      <c r="E11" s="175"/>
      <c r="F11" s="177"/>
      <c r="G11" s="166"/>
      <c r="H11" s="166"/>
    </row>
    <row r="12" spans="2:21">
      <c r="B12" s="175"/>
      <c r="C12" s="175"/>
      <c r="D12" s="175"/>
      <c r="E12" s="175"/>
      <c r="F12" s="177"/>
      <c r="G12" s="166"/>
      <c r="H12" s="166"/>
      <c r="U12" s="166"/>
    </row>
    <row r="13" spans="2:21">
      <c r="B13" s="175"/>
      <c r="C13" s="175"/>
      <c r="D13" s="175"/>
      <c r="E13" s="175"/>
      <c r="F13" s="177"/>
      <c r="G13" s="166"/>
      <c r="H13" s="166"/>
    </row>
    <row r="14" spans="2:21">
      <c r="B14" s="175"/>
      <c r="C14" s="175"/>
      <c r="D14" s="175"/>
      <c r="E14" s="175"/>
      <c r="F14" s="177"/>
      <c r="G14" s="166"/>
    </row>
    <row r="15" spans="2:21">
      <c r="B15" s="175"/>
      <c r="C15" s="175"/>
      <c r="D15" s="175"/>
      <c r="E15" s="175"/>
      <c r="F15" s="177"/>
      <c r="G15" s="166"/>
      <c r="H15" s="166"/>
    </row>
    <row r="16" spans="2:21">
      <c r="B16" s="175"/>
      <c r="C16" s="175"/>
      <c r="D16" s="175"/>
      <c r="E16" s="175"/>
      <c r="F16" s="177"/>
      <c r="G16" s="166"/>
      <c r="H16" s="166"/>
    </row>
    <row r="17" spans="2:8">
      <c r="B17" s="175"/>
      <c r="C17" s="175"/>
      <c r="D17" s="175"/>
      <c r="E17" s="175"/>
      <c r="F17" s="177"/>
      <c r="G17" s="166"/>
      <c r="H17" s="166"/>
    </row>
    <row r="18" spans="2:8" ht="18" thickBot="1">
      <c r="B18" s="178"/>
      <c r="C18" s="178"/>
      <c r="D18" s="178"/>
      <c r="E18" s="178"/>
      <c r="F18" s="179"/>
      <c r="G18" s="166"/>
      <c r="H18" s="166"/>
    </row>
    <row r="19" spans="2:8" ht="22.9" thickBot="1">
      <c r="B19" s="168" t="s">
        <v>52</v>
      </c>
      <c r="C19" s="169"/>
      <c r="D19" s="169"/>
      <c r="E19" s="169"/>
      <c r="F19" s="170">
        <f>SUM(F4:F18)</f>
        <v>0</v>
      </c>
      <c r="G19" s="166"/>
      <c r="H19" s="166"/>
    </row>
    <row r="20" spans="2:8" s="163" customFormat="1">
      <c r="B20" s="166"/>
      <c r="C20" s="166"/>
      <c r="D20" s="166"/>
      <c r="E20" s="166"/>
      <c r="F20" s="166"/>
      <c r="G20" s="166"/>
      <c r="H20" s="166"/>
    </row>
    <row r="21" spans="2:8" s="163" customFormat="1">
      <c r="B21" s="166"/>
      <c r="C21" s="166"/>
      <c r="D21" s="166"/>
      <c r="E21" s="166"/>
      <c r="F21" s="166"/>
      <c r="G21" s="166"/>
      <c r="H21" s="166"/>
    </row>
    <row r="22" spans="2:8" s="163" customFormat="1" ht="7.5" customHeight="1">
      <c r="B22" s="166"/>
      <c r="C22" s="166"/>
      <c r="D22" s="166"/>
      <c r="E22" s="166"/>
      <c r="F22" s="166"/>
      <c r="G22" s="166"/>
      <c r="H22" s="166"/>
    </row>
    <row r="23" spans="2:8" s="163" customFormat="1" ht="7.5" customHeight="1">
      <c r="B23" s="166"/>
      <c r="C23" s="166"/>
      <c r="D23" s="171"/>
      <c r="E23" s="166"/>
      <c r="F23" s="166"/>
      <c r="G23" s="166"/>
    </row>
    <row r="24" spans="2:8">
      <c r="B24" s="166"/>
      <c r="C24" s="166"/>
      <c r="D24" s="166"/>
      <c r="E24" s="166"/>
      <c r="F24" s="166"/>
      <c r="G24" s="180" t="b">
        <v>0</v>
      </c>
      <c r="H24" s="172" t="s">
        <v>53</v>
      </c>
    </row>
    <row r="25" spans="2:8">
      <c r="B25" s="166"/>
      <c r="C25" s="166"/>
      <c r="D25" s="166"/>
      <c r="E25" s="166"/>
      <c r="F25" s="166"/>
      <c r="G25" s="180" t="b">
        <v>0</v>
      </c>
      <c r="H25" s="172" t="s">
        <v>54</v>
      </c>
    </row>
    <row r="26" spans="2:8">
      <c r="B26" s="163"/>
      <c r="C26" s="163"/>
      <c r="D26" s="163"/>
      <c r="E26" s="163"/>
      <c r="F26" s="163"/>
      <c r="G26" s="163"/>
    </row>
    <row r="27" spans="2:8">
      <c r="B27" s="163"/>
      <c r="C27" s="163"/>
      <c r="D27" s="163"/>
      <c r="E27" s="163"/>
      <c r="F27" s="163"/>
      <c r="G27" s="163"/>
    </row>
    <row r="28" spans="2:8">
      <c r="B28" s="163"/>
      <c r="C28" s="163"/>
      <c r="D28" s="163"/>
      <c r="E28" s="163"/>
      <c r="F28" s="163"/>
      <c r="G28" s="163"/>
    </row>
    <row r="29" spans="2:8">
      <c r="B29" s="163"/>
      <c r="C29" s="163"/>
      <c r="D29" s="163"/>
      <c r="E29" s="163"/>
      <c r="F29" s="163"/>
      <c r="G29" s="163"/>
    </row>
    <row r="30" spans="2:8" ht="57.75" customHeight="1">
      <c r="B30" s="163"/>
      <c r="C30" s="163"/>
      <c r="D30" s="163"/>
      <c r="E30" s="163"/>
      <c r="F30" s="163"/>
      <c r="G30" s="163"/>
    </row>
    <row r="31" spans="2:8">
      <c r="B31" s="163"/>
      <c r="C31" s="163"/>
      <c r="D31" s="163"/>
      <c r="E31" s="163"/>
      <c r="F31" s="163"/>
    </row>
    <row r="33" s="163" customFormat="1"/>
    <row r="34" s="163" customFormat="1"/>
    <row r="35" s="163" customFormat="1"/>
    <row r="36" s="163" customFormat="1"/>
    <row r="37" s="163" customFormat="1"/>
    <row r="38" s="163" customFormat="1"/>
    <row r="39" s="163" customFormat="1"/>
    <row r="40" s="163" customFormat="1"/>
    <row r="41" s="163" customFormat="1"/>
    <row r="42" s="163" customFormat="1"/>
    <row r="43" s="163" customFormat="1"/>
    <row r="44" s="163" customFormat="1"/>
    <row r="45" s="163" customFormat="1"/>
    <row r="46" s="163" customFormat="1"/>
    <row r="47" s="163" customFormat="1"/>
    <row r="48" s="163" customFormat="1"/>
    <row r="49" s="163" customFormat="1"/>
    <row r="50" s="163" customFormat="1"/>
    <row r="51" s="163" customFormat="1"/>
    <row r="52" s="163" customFormat="1"/>
    <row r="53" s="163" customFormat="1"/>
    <row r="54" s="163" customFormat="1"/>
    <row r="55" s="163" customFormat="1"/>
    <row r="56" s="163" customFormat="1"/>
    <row r="57" s="163" customFormat="1"/>
    <row r="58" s="163" customFormat="1"/>
    <row r="59" s="163" customFormat="1"/>
    <row r="60" s="163" customFormat="1"/>
    <row r="61" s="163" customFormat="1"/>
    <row r="62" s="163" customFormat="1"/>
    <row r="63" s="163" customFormat="1"/>
    <row r="64" s="163" customFormat="1"/>
    <row r="65" s="163" customFormat="1"/>
    <row r="66" s="163" customFormat="1"/>
    <row r="67" s="163" customFormat="1"/>
    <row r="68" s="163" customFormat="1"/>
    <row r="69" s="163" customFormat="1"/>
    <row r="70" s="163" customFormat="1"/>
    <row r="71" s="163" customFormat="1"/>
    <row r="72" s="163" customFormat="1"/>
    <row r="73" s="163" customFormat="1"/>
    <row r="74" s="163" customFormat="1"/>
    <row r="75" s="163" customFormat="1"/>
    <row r="76" s="163" customFormat="1"/>
    <row r="77" s="163" customFormat="1"/>
    <row r="78" s="163" customFormat="1"/>
    <row r="79" s="163" customFormat="1"/>
    <row r="80" s="163" customFormat="1"/>
    <row r="81" s="163" customFormat="1"/>
    <row r="82" s="163" customFormat="1"/>
    <row r="83" s="163" customFormat="1"/>
    <row r="84" s="163" customFormat="1"/>
    <row r="85" s="163" customFormat="1"/>
    <row r="86" s="163" customFormat="1"/>
    <row r="87" s="163" customFormat="1"/>
    <row r="88" s="163" customFormat="1"/>
    <row r="89" s="163" customFormat="1"/>
    <row r="90" s="163" customFormat="1"/>
    <row r="91" s="163" customFormat="1"/>
    <row r="92" s="163" customFormat="1"/>
    <row r="93" s="163" customFormat="1"/>
    <row r="94" s="163" customFormat="1"/>
    <row r="95" s="163" customFormat="1"/>
    <row r="96" s="163" customFormat="1"/>
    <row r="97" s="163" customFormat="1"/>
    <row r="98" s="163" customFormat="1"/>
    <row r="99" s="163" customFormat="1"/>
    <row r="100" s="163" customFormat="1"/>
    <row r="101" s="163" customFormat="1"/>
    <row r="102" s="163" customFormat="1"/>
    <row r="103" s="163" customFormat="1"/>
    <row r="104" s="163" customFormat="1"/>
    <row r="105" s="163" customFormat="1"/>
    <row r="106" s="163" customFormat="1"/>
    <row r="107" s="163" customFormat="1"/>
    <row r="108" s="163" customFormat="1"/>
    <row r="109" s="163" customFormat="1"/>
    <row r="110" s="163" customFormat="1"/>
    <row r="111" s="163" customFormat="1"/>
    <row r="112" s="163" customFormat="1"/>
    <row r="113" s="163" customFormat="1"/>
    <row r="114" s="163" customFormat="1"/>
    <row r="115" s="163" customFormat="1"/>
    <row r="116" s="163" customFormat="1"/>
    <row r="117" s="163" customFormat="1"/>
    <row r="118" s="163" customFormat="1"/>
    <row r="119" s="163" customFormat="1"/>
    <row r="120" s="163" customFormat="1"/>
    <row r="121" s="163" customFormat="1"/>
    <row r="122" s="163" customFormat="1"/>
    <row r="123" s="163" customFormat="1"/>
    <row r="124" s="163" customFormat="1"/>
    <row r="125" s="163" customFormat="1"/>
    <row r="126" s="163" customFormat="1"/>
    <row r="127" s="163" customFormat="1"/>
    <row r="128" s="163" customFormat="1"/>
    <row r="129" s="163" customFormat="1"/>
    <row r="130" s="163" customFormat="1"/>
    <row r="131" s="163" customFormat="1"/>
    <row r="132" s="163" customFormat="1"/>
    <row r="133" s="163" customFormat="1"/>
    <row r="134" s="163" customFormat="1"/>
    <row r="135" s="163" customFormat="1"/>
    <row r="136" s="163" customFormat="1"/>
    <row r="137" s="163" customFormat="1"/>
    <row r="138" s="163" customFormat="1"/>
    <row r="139" s="163" customFormat="1"/>
    <row r="140" s="163" customFormat="1"/>
    <row r="141" s="163" customFormat="1"/>
    <row r="142" s="163" customFormat="1"/>
    <row r="143" s="163" customFormat="1"/>
    <row r="144" s="163" customFormat="1"/>
    <row r="145" s="163" customFormat="1"/>
    <row r="146" s="163" customFormat="1"/>
    <row r="147" s="163" customFormat="1"/>
    <row r="148" s="163" customFormat="1"/>
    <row r="149" s="163" customFormat="1"/>
    <row r="150" s="163" customFormat="1"/>
    <row r="151" s="163" customFormat="1"/>
    <row r="152" s="163" customFormat="1"/>
    <row r="153" s="163" customFormat="1"/>
    <row r="154" s="163" customFormat="1"/>
    <row r="155" s="163" customFormat="1"/>
    <row r="156" s="163" customFormat="1"/>
    <row r="157" s="163" customFormat="1"/>
    <row r="158" s="163" customFormat="1"/>
    <row r="159" s="163" customFormat="1"/>
    <row r="160" s="163" customFormat="1"/>
    <row r="161" s="163" customFormat="1"/>
    <row r="162" s="163" customFormat="1"/>
    <row r="163" s="163" customFormat="1"/>
    <row r="164" s="163" customFormat="1"/>
    <row r="165" s="163" customFormat="1"/>
    <row r="166" s="163" customFormat="1"/>
  </sheetData>
  <sheetProtection algorithmName="SHA-512" hashValue="ol9z4N21GNwYmyHhualqgq3sM0OGoXvlAQMrdry4giPOEqJ5mz51RWhqFEc9+WLJV0xhy5+sVBflWCrS7GpxXQ==" saltValue="7RhO4dc1x46A0ysHvhYTzg==" spinCount="100000" sheet="1" objects="1" scenarios="1"/>
  <mergeCells count="8">
    <mergeCell ref="H1:I1"/>
    <mergeCell ref="B2:B3"/>
    <mergeCell ref="D2:D3"/>
    <mergeCell ref="F2:F3"/>
    <mergeCell ref="G2:G3"/>
    <mergeCell ref="H2:H3"/>
    <mergeCell ref="C2:C3"/>
    <mergeCell ref="E2:E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H22"/>
  <sheetViews>
    <sheetView workbookViewId="0">
      <selection activeCell="B18" sqref="B18:G22"/>
    </sheetView>
  </sheetViews>
  <sheetFormatPr defaultColWidth="9.140625" defaultRowHeight="14.45"/>
  <cols>
    <col min="1" max="1" width="3.5703125" style="2" customWidth="1"/>
    <col min="2" max="2" width="47.5703125" style="2" customWidth="1"/>
    <col min="3" max="3" width="25.85546875" style="2" customWidth="1"/>
    <col min="4" max="4" width="28.42578125" style="2" customWidth="1"/>
    <col min="5" max="5" width="13" style="2" customWidth="1"/>
    <col min="6" max="6" width="16.42578125" style="2" customWidth="1"/>
    <col min="7" max="7" width="31.42578125" style="2" customWidth="1"/>
    <col min="8" max="8" width="17.42578125" style="2" customWidth="1"/>
    <col min="9" max="11" width="9.140625" style="181" customWidth="1"/>
    <col min="12" max="16384" width="9.140625" style="181"/>
  </cols>
  <sheetData>
    <row r="1" spans="1:8" ht="25.5" customHeight="1">
      <c r="B1" s="59" t="s">
        <v>33</v>
      </c>
    </row>
    <row r="2" spans="1:8" ht="21.75" customHeight="1">
      <c r="B2" s="182" t="s">
        <v>55</v>
      </c>
      <c r="C2" s="62"/>
      <c r="D2" s="62"/>
    </row>
    <row r="4" spans="1:8" ht="15.75" customHeight="1">
      <c r="B4" s="8"/>
      <c r="C4" s="8"/>
      <c r="D4" s="62"/>
      <c r="E4" s="62"/>
      <c r="F4" s="62"/>
    </row>
    <row r="5" spans="1:8" ht="15.75" customHeight="1">
      <c r="B5" s="8"/>
      <c r="C5" s="8"/>
      <c r="D5" s="62"/>
      <c r="E5" s="62"/>
      <c r="F5" s="62"/>
    </row>
    <row r="6" spans="1:8" ht="15.75" customHeight="1">
      <c r="B6" s="8"/>
      <c r="C6" s="8"/>
      <c r="D6" s="62"/>
      <c r="E6" s="62"/>
      <c r="F6" s="62"/>
    </row>
    <row r="7" spans="1:8" ht="16.5" customHeight="1">
      <c r="F7" s="183" t="s">
        <v>44</v>
      </c>
      <c r="G7" s="184" t="s">
        <v>56</v>
      </c>
    </row>
    <row r="8" spans="1:8" ht="19.5" customHeight="1">
      <c r="B8" s="185" t="s">
        <v>14</v>
      </c>
      <c r="C8" s="186"/>
      <c r="D8" s="186"/>
      <c r="E8" s="187"/>
      <c r="F8" s="94">
        <f>'Lead Organization Budget'!F35+'Partner IPCT 1 Budget'!F35+'Partner IPCT 2 Budget'!F35+'Partner IPCT 3 Budget'!F35+'Partner IPCT 4 Budget'!F35+'Partner IPCT 5 Budget'!F35+'Partner IPCT 6 Budget'!F35</f>
        <v>0</v>
      </c>
      <c r="G8" s="188">
        <f>'Lead Organization Budget'!G35+'Partner IPCT 1 Budget'!G35+'Partner IPCT 2 Budget'!G35+'Partner IPCT 3 Budget'!G35+'Partner IPCT 4 Budget'!G35+'Partner IPCT 5 Budget'!G35+'Partner IPCT 6 Budget'!G35</f>
        <v>0</v>
      </c>
    </row>
    <row r="9" spans="1:8" ht="12.75" customHeight="1"/>
    <row r="10" spans="1:8" ht="19.5" customHeight="1">
      <c r="B10" s="189" t="s">
        <v>26</v>
      </c>
      <c r="C10" s="190"/>
      <c r="D10" s="190"/>
      <c r="E10" s="191"/>
      <c r="F10" s="192"/>
      <c r="G10" s="188">
        <f>'Lead Organization Budget'!G45+'Partner IPCT 1 Budget'!G45+'Partner IPCT 2 Budget'!G45+'Partner IPCT 3 Budget'!G45+'Partner IPCT 4 Budget'!G45+'Partner IPCT 5 Budget'!G45+'Partner IPCT 6 Budget'!G45</f>
        <v>0</v>
      </c>
    </row>
    <row r="11" spans="1:8" ht="12.75" customHeight="1"/>
    <row r="12" spans="1:8" ht="19.5" customHeight="1">
      <c r="B12" s="189" t="s">
        <v>30</v>
      </c>
      <c r="C12" s="253"/>
      <c r="D12" s="278"/>
      <c r="E12" s="193"/>
      <c r="F12" s="194"/>
      <c r="G12" s="195">
        <f>'Lead Organization Budget'!G50+'Partner IPCT 1 Budget'!G50+'Partner IPCT 2 Budget'!G50+'Partner IPCT 3 Budget'!G50+'Partner IPCT 4 Budget'!G50+'Partner IPCT 5 Budget'!G50+'Partner IPCT 6 Budget'!G50</f>
        <v>0</v>
      </c>
    </row>
    <row r="14" spans="1:8" ht="12.75" customHeight="1"/>
    <row r="15" spans="1:8" ht="21.75" customHeight="1">
      <c r="A15" s="196"/>
      <c r="B15" s="197" t="s">
        <v>57</v>
      </c>
      <c r="C15" s="198"/>
      <c r="D15" s="198"/>
      <c r="E15" s="198"/>
      <c r="F15" s="199"/>
      <c r="G15" s="200">
        <f>ROUND(SUM(G8,G10,G12),-2)</f>
        <v>0</v>
      </c>
      <c r="H15" s="196"/>
    </row>
    <row r="17" spans="2:7" s="2" customFormat="1" ht="21.75" customHeight="1">
      <c r="B17" s="124" t="s">
        <v>32</v>
      </c>
    </row>
    <row r="18" spans="2:7" s="2" customFormat="1" ht="12.75" customHeight="1">
      <c r="B18" s="203"/>
      <c r="C18" s="263"/>
      <c r="D18" s="263"/>
      <c r="E18" s="263"/>
      <c r="F18" s="263"/>
      <c r="G18" s="264"/>
    </row>
    <row r="19" spans="2:7" s="2" customFormat="1">
      <c r="B19" s="265"/>
      <c r="C19" s="266"/>
      <c r="D19" s="266"/>
      <c r="E19" s="266"/>
      <c r="F19" s="266"/>
      <c r="G19" s="267"/>
    </row>
    <row r="20" spans="2:7" s="2" customFormat="1">
      <c r="B20" s="265"/>
      <c r="C20" s="266"/>
      <c r="D20" s="266"/>
      <c r="E20" s="266"/>
      <c r="F20" s="266"/>
      <c r="G20" s="267"/>
    </row>
    <row r="21" spans="2:7" s="2" customFormat="1">
      <c r="B21" s="265"/>
      <c r="C21" s="266"/>
      <c r="D21" s="266"/>
      <c r="E21" s="266"/>
      <c r="F21" s="266"/>
      <c r="G21" s="267"/>
    </row>
    <row r="22" spans="2:7" s="2" customFormat="1" ht="12.75" customHeight="1">
      <c r="B22" s="268"/>
      <c r="C22" s="269"/>
      <c r="D22" s="269"/>
      <c r="E22" s="269"/>
      <c r="F22" s="269"/>
      <c r="G22" s="270"/>
    </row>
  </sheetData>
  <sheetProtection algorithmName="SHA-512" hashValue="p8Csgo96FyLQ2JIaJE3FR6psCYYhP+tAVDJ/d6GEqM9vDsg/b3S+K9zxMEtJ7hKwOQACMCgGgSxsWVcEeY99ug==" saltValue="G1ZPDW41C1v8dMyr8FNUdA==" spinCount="100000" sheet="1" objects="1" scenarios="1"/>
  <mergeCells count="2">
    <mergeCell ref="C12:D12"/>
    <mergeCell ref="B18:G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6"/>
  <sheetViews>
    <sheetView topLeftCell="A30" workbookViewId="0">
      <selection activeCell="G1" sqref="G1:G1048576"/>
    </sheetView>
  </sheetViews>
  <sheetFormatPr defaultColWidth="9.140625" defaultRowHeight="17.45"/>
  <cols>
    <col min="1" max="1" width="30.42578125" style="31" customWidth="1"/>
    <col min="2" max="2" width="44.42578125" style="32" customWidth="1"/>
    <col min="3" max="3" width="40.5703125" style="32" customWidth="1"/>
    <col min="4" max="16384" width="9.140625" style="24"/>
  </cols>
  <sheetData>
    <row r="1" spans="1:3">
      <c r="A1" s="25" t="s">
        <v>58</v>
      </c>
      <c r="B1" s="26" t="s">
        <v>59</v>
      </c>
      <c r="C1" s="27" t="s">
        <v>60</v>
      </c>
    </row>
    <row r="2" spans="1:3">
      <c r="A2" s="28" t="s">
        <v>61</v>
      </c>
      <c r="B2" s="29" t="s">
        <v>62</v>
      </c>
      <c r="C2" s="30">
        <v>127987</v>
      </c>
    </row>
    <row r="3" spans="1:3">
      <c r="A3" s="28" t="s">
        <v>63</v>
      </c>
      <c r="B3" s="29" t="s">
        <v>62</v>
      </c>
      <c r="C3" s="30">
        <v>127987</v>
      </c>
    </row>
    <row r="4" spans="1:3">
      <c r="A4" s="28" t="s">
        <v>64</v>
      </c>
      <c r="B4" s="29" t="s">
        <v>62</v>
      </c>
      <c r="C4" s="30">
        <v>77673</v>
      </c>
    </row>
    <row r="5" spans="1:3">
      <c r="A5" s="28" t="s">
        <v>65</v>
      </c>
      <c r="B5" s="29" t="s">
        <v>62</v>
      </c>
      <c r="C5" s="30">
        <v>77673</v>
      </c>
    </row>
    <row r="6" spans="1:3">
      <c r="A6" s="28" t="s">
        <v>66</v>
      </c>
      <c r="B6" s="29" t="s">
        <v>62</v>
      </c>
      <c r="C6" s="30">
        <v>77673</v>
      </c>
    </row>
    <row r="7" spans="1:3">
      <c r="A7" s="28" t="s">
        <v>67</v>
      </c>
      <c r="B7" s="29" t="s">
        <v>62</v>
      </c>
      <c r="C7" s="30">
        <v>55685.88</v>
      </c>
    </row>
    <row r="8" spans="1:3">
      <c r="A8" s="28" t="s">
        <v>68</v>
      </c>
      <c r="B8" s="29" t="s">
        <v>62</v>
      </c>
      <c r="C8" s="30">
        <v>101917.38</v>
      </c>
    </row>
    <row r="9" spans="1:3">
      <c r="A9" s="28" t="s">
        <v>69</v>
      </c>
      <c r="B9" s="29" t="s">
        <v>62</v>
      </c>
      <c r="C9" s="30">
        <v>77673</v>
      </c>
    </row>
    <row r="10" spans="1:3">
      <c r="A10" s="28" t="s">
        <v>70</v>
      </c>
      <c r="B10" s="29" t="s">
        <v>62</v>
      </c>
      <c r="C10" s="30">
        <v>83986.8</v>
      </c>
    </row>
    <row r="11" spans="1:3">
      <c r="A11" s="28" t="s">
        <v>71</v>
      </c>
      <c r="B11" s="29" t="s">
        <v>62</v>
      </c>
      <c r="C11" s="30">
        <v>44540.34</v>
      </c>
    </row>
    <row r="12" spans="1:3">
      <c r="A12" s="28" t="s">
        <v>72</v>
      </c>
      <c r="B12" s="29" t="s">
        <v>62</v>
      </c>
      <c r="C12" s="30">
        <v>77673</v>
      </c>
    </row>
    <row r="13" spans="1:3">
      <c r="A13" s="28" t="s">
        <v>73</v>
      </c>
      <c r="B13" s="29" t="s">
        <v>62</v>
      </c>
      <c r="C13" s="30">
        <v>87723.06</v>
      </c>
    </row>
    <row r="14" spans="1:3">
      <c r="A14" s="28" t="s">
        <v>74</v>
      </c>
      <c r="B14" s="29" t="s">
        <v>62</v>
      </c>
      <c r="C14" s="30">
        <v>62446.44</v>
      </c>
    </row>
    <row r="15" spans="1:3">
      <c r="A15" s="28" t="s">
        <v>75</v>
      </c>
      <c r="B15" s="29" t="s">
        <v>62</v>
      </c>
      <c r="C15" s="30">
        <v>83986.8</v>
      </c>
    </row>
    <row r="16" spans="1:3">
      <c r="A16" s="28" t="s">
        <v>76</v>
      </c>
      <c r="B16" s="29" t="s">
        <v>62</v>
      </c>
      <c r="C16" s="30">
        <v>77673</v>
      </c>
    </row>
    <row r="17" spans="1:3">
      <c r="A17" s="28" t="s">
        <v>77</v>
      </c>
      <c r="B17" s="29" t="s">
        <v>62</v>
      </c>
      <c r="C17" s="30">
        <v>62446.44</v>
      </c>
    </row>
    <row r="18" spans="1:3" ht="52.15">
      <c r="A18" s="28" t="s">
        <v>78</v>
      </c>
      <c r="B18" s="29" t="s">
        <v>62</v>
      </c>
      <c r="C18" s="30">
        <v>85898</v>
      </c>
    </row>
    <row r="19" spans="1:3">
      <c r="A19" s="28" t="s">
        <v>79</v>
      </c>
      <c r="B19" s="29" t="s">
        <v>62</v>
      </c>
      <c r="C19" s="30">
        <v>77673</v>
      </c>
    </row>
    <row r="20" spans="1:3">
      <c r="A20" s="28" t="s">
        <v>80</v>
      </c>
      <c r="B20" s="29" t="s">
        <v>62</v>
      </c>
      <c r="C20" s="30">
        <v>77673</v>
      </c>
    </row>
    <row r="21" spans="1:3">
      <c r="A21" s="28" t="s">
        <v>81</v>
      </c>
      <c r="B21" s="29" t="s">
        <v>62</v>
      </c>
      <c r="C21" s="30">
        <v>77673</v>
      </c>
    </row>
    <row r="22" spans="1:3">
      <c r="A22" s="28" t="s">
        <v>82</v>
      </c>
      <c r="B22" s="29" t="s">
        <v>62</v>
      </c>
      <c r="C22" s="30">
        <v>127986.54</v>
      </c>
    </row>
    <row r="23" spans="1:3">
      <c r="A23" s="28" t="s">
        <v>83</v>
      </c>
      <c r="B23" s="29" t="s">
        <v>62</v>
      </c>
      <c r="C23" s="30">
        <v>85094.52</v>
      </c>
    </row>
    <row r="24" spans="1:3">
      <c r="A24" s="28" t="s">
        <v>84</v>
      </c>
      <c r="B24" s="29" t="s">
        <v>62</v>
      </c>
      <c r="C24" s="30">
        <v>77673</v>
      </c>
    </row>
    <row r="25" spans="1:3">
      <c r="A25" s="28" t="s">
        <v>85</v>
      </c>
      <c r="B25" s="29" t="s">
        <v>62</v>
      </c>
      <c r="C25" s="30">
        <v>151971.84</v>
      </c>
    </row>
    <row r="26" spans="1:3">
      <c r="A26" s="24" t="s">
        <v>86</v>
      </c>
      <c r="B26" s="29" t="s">
        <v>62</v>
      </c>
      <c r="C26" s="30">
        <v>127986.54</v>
      </c>
    </row>
    <row r="27" spans="1:3">
      <c r="A27" s="28" t="s">
        <v>87</v>
      </c>
      <c r="B27" s="29" t="s">
        <v>62</v>
      </c>
      <c r="C27" s="30">
        <v>77673</v>
      </c>
    </row>
    <row r="28" spans="1:3" ht="30" customHeight="1">
      <c r="A28" s="28" t="s">
        <v>88</v>
      </c>
      <c r="B28" s="29" t="s">
        <v>62</v>
      </c>
      <c r="C28" s="30">
        <v>62446.44</v>
      </c>
    </row>
    <row r="29" spans="1:3">
      <c r="A29" s="28" t="s">
        <v>89</v>
      </c>
      <c r="B29" s="28" t="s">
        <v>62</v>
      </c>
      <c r="C29" s="30">
        <v>62446.44</v>
      </c>
    </row>
    <row r="30" spans="1:3" ht="30" customHeight="1">
      <c r="A30" s="28" t="s">
        <v>90</v>
      </c>
      <c r="B30" s="28" t="s">
        <v>62</v>
      </c>
      <c r="C30" s="30">
        <v>123093.6</v>
      </c>
    </row>
    <row r="31" spans="1:3" ht="30" customHeight="1">
      <c r="A31" s="28" t="s">
        <v>91</v>
      </c>
      <c r="B31" s="28" t="s">
        <v>62</v>
      </c>
      <c r="C31" s="30">
        <v>140515.20000000001</v>
      </c>
    </row>
    <row r="32" spans="1:3">
      <c r="A32" s="28" t="s">
        <v>92</v>
      </c>
      <c r="B32" s="28" t="s">
        <v>93</v>
      </c>
      <c r="C32" s="30">
        <v>55066.74</v>
      </c>
    </row>
    <row r="33" spans="1:3">
      <c r="A33" s="28" t="s">
        <v>94</v>
      </c>
      <c r="B33" s="28" t="s">
        <v>93</v>
      </c>
      <c r="C33" s="30">
        <v>98314.74</v>
      </c>
    </row>
    <row r="34" spans="1:3">
      <c r="A34" s="28" t="s">
        <v>95</v>
      </c>
      <c r="B34" s="28" t="s">
        <v>93</v>
      </c>
      <c r="C34" s="30">
        <v>55066.74</v>
      </c>
    </row>
    <row r="35" spans="1:3" ht="34.9">
      <c r="A35" s="28" t="s">
        <v>96</v>
      </c>
      <c r="B35" s="28" t="s">
        <v>93</v>
      </c>
      <c r="C35" s="30">
        <v>77673</v>
      </c>
    </row>
    <row r="36" spans="1:3">
      <c r="A36" s="28" t="s">
        <v>97</v>
      </c>
      <c r="B36" s="28" t="s">
        <v>93</v>
      </c>
      <c r="C36" s="30">
        <v>96868.38</v>
      </c>
    </row>
    <row r="37" spans="1:3">
      <c r="A37" s="28" t="s">
        <v>98</v>
      </c>
      <c r="B37" s="28" t="s">
        <v>93</v>
      </c>
      <c r="C37" s="30">
        <v>61444.800000000003</v>
      </c>
    </row>
    <row r="38" spans="1:3">
      <c r="A38" s="28" t="s">
        <v>99</v>
      </c>
      <c r="B38" s="28" t="s">
        <v>93</v>
      </c>
      <c r="C38" s="30">
        <v>98314.74</v>
      </c>
    </row>
    <row r="39" spans="1:3">
      <c r="A39" s="28" t="s">
        <v>100</v>
      </c>
      <c r="B39" s="28" t="s">
        <v>93</v>
      </c>
      <c r="C39" s="30">
        <v>111931.74</v>
      </c>
    </row>
    <row r="40" spans="1:3">
      <c r="A40" s="28" t="s">
        <v>101</v>
      </c>
      <c r="B40" s="28" t="s">
        <v>93</v>
      </c>
      <c r="C40" s="30">
        <v>130498.8</v>
      </c>
    </row>
    <row r="41" spans="1:3">
      <c r="A41" s="28" t="s">
        <v>102</v>
      </c>
      <c r="B41" s="28" t="s">
        <v>93</v>
      </c>
      <c r="C41" s="30">
        <v>84052.08</v>
      </c>
    </row>
    <row r="42" spans="1:3">
      <c r="A42" s="28" t="s">
        <v>103</v>
      </c>
      <c r="B42" s="28" t="s">
        <v>93</v>
      </c>
      <c r="C42" s="30">
        <v>84052.08</v>
      </c>
    </row>
    <row r="43" spans="1:3">
      <c r="A43" s="28" t="s">
        <v>104</v>
      </c>
      <c r="B43" s="28" t="s">
        <v>93</v>
      </c>
      <c r="C43" s="30">
        <v>69330.42</v>
      </c>
    </row>
    <row r="44" spans="1:3">
      <c r="A44" s="28" t="s">
        <v>105</v>
      </c>
      <c r="B44" s="28" t="s">
        <v>93</v>
      </c>
      <c r="C44" s="30">
        <v>38642.699999999997</v>
      </c>
    </row>
    <row r="45" spans="1:3">
      <c r="A45" s="28" t="s">
        <v>106</v>
      </c>
      <c r="B45" s="28" t="s">
        <v>93</v>
      </c>
      <c r="C45" s="30">
        <v>84052.08</v>
      </c>
    </row>
    <row r="46" spans="1:3">
      <c r="A46" s="28" t="s">
        <v>107</v>
      </c>
      <c r="B46" s="28" t="s">
        <v>93</v>
      </c>
      <c r="C46" s="30">
        <v>44540.34</v>
      </c>
    </row>
    <row r="47" spans="1:3">
      <c r="A47" s="28" t="s">
        <v>108</v>
      </c>
      <c r="B47" s="28" t="s">
        <v>93</v>
      </c>
      <c r="C47" s="30">
        <v>44540.34</v>
      </c>
    </row>
    <row r="48" spans="1:3">
      <c r="A48" s="28" t="s">
        <v>109</v>
      </c>
      <c r="B48" s="28" t="s">
        <v>93</v>
      </c>
      <c r="C48" s="30">
        <v>61444.800000000003</v>
      </c>
    </row>
    <row r="49" spans="1:3">
      <c r="A49" s="28" t="s">
        <v>110</v>
      </c>
      <c r="B49" s="28" t="s">
        <v>93</v>
      </c>
      <c r="C49" s="30">
        <v>77673</v>
      </c>
    </row>
    <row r="50" spans="1:3">
      <c r="A50" s="24" t="s">
        <v>111</v>
      </c>
      <c r="B50" s="28" t="s">
        <v>93</v>
      </c>
      <c r="C50" s="30">
        <v>83882.759999999995</v>
      </c>
    </row>
    <row r="51" spans="1:3">
      <c r="A51" s="28" t="s">
        <v>112</v>
      </c>
      <c r="B51" s="28" t="s">
        <v>93</v>
      </c>
      <c r="C51" s="30">
        <v>44540.34</v>
      </c>
    </row>
    <row r="52" spans="1:3">
      <c r="A52" s="28" t="s">
        <v>113</v>
      </c>
      <c r="B52" s="28" t="s">
        <v>93</v>
      </c>
      <c r="C52" s="30">
        <v>77673</v>
      </c>
    </row>
    <row r="53" spans="1:3">
      <c r="A53" s="28" t="s">
        <v>114</v>
      </c>
      <c r="B53" s="28" t="s">
        <v>93</v>
      </c>
      <c r="C53" s="30">
        <v>61444.800000000003</v>
      </c>
    </row>
    <row r="54" spans="1:3">
      <c r="A54" s="28"/>
      <c r="B54" s="28"/>
      <c r="C54" s="30"/>
    </row>
    <row r="55" spans="1:3">
      <c r="A55" s="28"/>
      <c r="B55" s="28"/>
      <c r="C55" s="30"/>
    </row>
    <row r="56" spans="1:3">
      <c r="A56" s="28"/>
      <c r="B56" s="2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G10:H22"/>
  <sheetViews>
    <sheetView workbookViewId="0">
      <selection activeCell="F8" sqref="F8"/>
    </sheetView>
  </sheetViews>
  <sheetFormatPr defaultColWidth="9.140625" defaultRowHeight="12"/>
  <cols>
    <col min="1" max="6" width="9.140625" style="1" customWidth="1"/>
    <col min="7" max="7" width="10.42578125" style="1" customWidth="1"/>
    <col min="8" max="8" width="15.5703125" style="1" customWidth="1"/>
    <col min="9" max="12" width="9.140625" style="1" customWidth="1"/>
    <col min="13" max="16384" width="9.140625" style="1"/>
  </cols>
  <sheetData>
    <row r="10" spans="7:8" ht="15" customHeight="1">
      <c r="G10" s="3" t="s">
        <v>115</v>
      </c>
    </row>
    <row r="11" spans="7:8" ht="9" customHeight="1"/>
    <row r="12" spans="7:8" ht="18.75" customHeight="1">
      <c r="G12" s="8" t="s">
        <v>116</v>
      </c>
      <c r="H12" s="2"/>
    </row>
    <row r="13" spans="7:8" ht="14.25" customHeight="1">
      <c r="G13" s="6" t="s">
        <v>117</v>
      </c>
      <c r="H13" s="7" t="s">
        <v>118</v>
      </c>
    </row>
    <row r="14" spans="7:8" ht="15" customHeight="1">
      <c r="G14" s="4" t="s">
        <v>119</v>
      </c>
      <c r="H14" s="9">
        <v>800</v>
      </c>
    </row>
    <row r="15" spans="7:8" ht="15" customHeight="1">
      <c r="G15" s="4" t="s">
        <v>120</v>
      </c>
      <c r="H15" s="9">
        <v>225</v>
      </c>
    </row>
    <row r="16" spans="7:8" ht="15" customHeight="1">
      <c r="G16" s="4" t="s">
        <v>121</v>
      </c>
      <c r="H16" s="9">
        <v>1400</v>
      </c>
    </row>
    <row r="17" spans="7:8" ht="9" customHeight="1">
      <c r="G17" s="2"/>
      <c r="H17" s="5"/>
    </row>
    <row r="18" spans="7:8" ht="18.75" customHeight="1">
      <c r="G18" s="8" t="s">
        <v>122</v>
      </c>
      <c r="H18" s="5"/>
    </row>
    <row r="19" spans="7:8" ht="14.25" customHeight="1">
      <c r="G19" s="6" t="s">
        <v>117</v>
      </c>
      <c r="H19" s="7" t="s">
        <v>118</v>
      </c>
    </row>
    <row r="20" spans="7:8" ht="15" customHeight="1">
      <c r="G20" s="4" t="s">
        <v>119</v>
      </c>
      <c r="H20" s="9">
        <v>400</v>
      </c>
    </row>
    <row r="21" spans="7:8" ht="15" customHeight="1">
      <c r="G21" s="4" t="s">
        <v>120</v>
      </c>
      <c r="H21" s="9">
        <v>100</v>
      </c>
    </row>
    <row r="22" spans="7:8" ht="15" customHeight="1">
      <c r="G22" s="4" t="s">
        <v>121</v>
      </c>
      <c r="H22" s="9">
        <v>520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d0796c-0620-4515-a895-2d1ea4605cfe" xsi:nil="true"/>
    <lcf76f155ced4ddcb4097134ff3c332f xmlns="ea98340b-cf33-4262-b203-029506cb1d8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4F34E718C02641B3282B299121929D" ma:contentTypeVersion="13" ma:contentTypeDescription="Create a new document." ma:contentTypeScope="" ma:versionID="862a7b726c978d9b16fea50d5b7761e8">
  <xsd:schema xmlns:xsd="http://www.w3.org/2001/XMLSchema" xmlns:xs="http://www.w3.org/2001/XMLSchema" xmlns:p="http://schemas.microsoft.com/office/2006/metadata/properties" xmlns:ns2="ea98340b-cf33-4262-b203-029506cb1d84" xmlns:ns3="98d0796c-0620-4515-a895-2d1ea4605cfe" targetNamespace="http://schemas.microsoft.com/office/2006/metadata/properties" ma:root="true" ma:fieldsID="6905e7d39cec4a3ca1981f9125d2900c" ns2:_="" ns3:_="">
    <xsd:import namespace="ea98340b-cf33-4262-b203-029506cb1d84"/>
    <xsd:import namespace="98d0796c-0620-4515-a895-2d1ea4605c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8340b-cf33-4262-b203-029506cb1d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2ea4df9-6b40-4354-8ecb-edc0006c427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d0796c-0620-4515-a895-2d1ea4605cf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fb11798-f70c-4229-aa04-7138bc8bc804}" ma:internalName="TaxCatchAll" ma:showField="CatchAllData" ma:web="98d0796c-0620-4515-a895-2d1ea4605c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B09447-1D90-43A6-885C-D9DDE18B62C4}"/>
</file>

<file path=customXml/itemProps2.xml><?xml version="1.0" encoding="utf-8"?>
<ds:datastoreItem xmlns:ds="http://schemas.openxmlformats.org/officeDocument/2006/customXml" ds:itemID="{DFD99766-422D-405F-A050-695876807FC5}"/>
</file>

<file path=customXml/itemProps3.xml><?xml version="1.0" encoding="utf-8"?>
<ds:datastoreItem xmlns:ds="http://schemas.openxmlformats.org/officeDocument/2006/customXml" ds:itemID="{B755D35D-E3AB-4337-B87A-4F32B7E60AEE}"/>
</file>

<file path=docMetadata/LabelInfo.xml><?xml version="1.0" encoding="utf-8"?>
<clbl:labelList xmlns:clbl="http://schemas.microsoft.com/office/2020/mipLabelMetadata">
  <clbl:label id="{034a106e-6316-442c-ad35-738afd673d2b}" enabled="1" method="Standard" siteId="{cddc1229-ac2a-4b97-b78a-0e5cacb5865c}" removed="0"/>
  <clbl:label id="{c862a811-73d9-4481-a689-b6fb3842fb89}" enabled="1" method="Standard" siteId="{4ef96c5c-d83f-466b-a478-816a5bb4af6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2026-01-09T19:23:54Z</dcterms:created>
  <dcterms:modified xsi:type="dcterms:W3CDTF">2026-10-15T13:31:11Z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0x010100554F34E718C02641B3282B299121929D</vt:lpwstr>
  </property>
  <property fmtid="{D5CDD505-2E9C-101B-9397-08002B2CF9AE}" pid="3" name="Order">
    <vt:r8>14003000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